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検証ドル円６０分" sheetId="1" r:id="rId1"/>
    <sheet name="検証ドル円日足" sheetId="2" r:id="rId2"/>
    <sheet name="検証（USDJPY４H）" sheetId="3" r:id="rId3"/>
    <sheet name="画像" sheetId="4" r:id="rId4"/>
    <sheet name="気づき" sheetId="5" r:id="rId5"/>
    <sheet name="検証終了通貨" sheetId="6" r:id="rId6"/>
    <sheet name="テンプレ" sheetId="7" r:id="rId7"/>
  </sheets>
  <definedNames/>
  <calcPr fullCalcOnLoad="1"/>
</workbook>
</file>

<file path=xl/sharedStrings.xml><?xml version="1.0" encoding="utf-8"?>
<sst xmlns="http://schemas.openxmlformats.org/spreadsheetml/2006/main" count="570" uniqueCount="50">
  <si>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</si>
  <si>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</si>
  <si>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</si>
  <si>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</si>
  <si>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</si>
  <si>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</si>
  <si>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</si>
  <si>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</si>
  <si>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</si>
  <si>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</si>
  <si>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</si>
  <si>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</si>
  <si>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</si>
  <si>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</si>
  <si>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</si>
  <si>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</si>
  <si>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</si>
  <si>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</si>
  <si>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</si>
  <si>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</si>
  <si>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</si>
  <si>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</si>
  <si>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</si>
  <si>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</si>
  <si>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</si>
  <si>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</si>
  <si>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</si>
  <si>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</si>
  <si>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</si>
  <si>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</si>
  <si>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</si>
  <si>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</si>
  <si>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</si>
  <si>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</si>
  <si>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</si>
  <si>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</si>
  <si>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</si>
  <si>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</si>
  <si>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</si>
  <si>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</si>
  <si>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</si>
  <si>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</si>
  <si>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</si>
  <si>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</si>
  <si>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</si>
  <si>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</si>
  <si>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</si>
  <si>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・トレーリングストップ（ダウ理論）、エントリー条件としてダイバー発生時は同方向のみエントリーとした。</t>
  </si>
  <si>
    <t>期待外れ。ダイバージェンス発生時においては同方向のみのPBサインをエントリー条件として逆方向は見送りとすることで好結果を期待してみたが結果は逆だった。これからわかることはPB単独でのエントリーの有効性が改めて証明できたということとダイバーそのものもタイムラグがあると言うことも含めダイバーは事前の注意シグナルと位置付けることでその活用が出来そうな気がする。</t>
  </si>
  <si>
    <t>逆にダイバー発生時のみのPBに絞っての検証も考えて事前に目視検証をしてみたが今一つの感じであり、結果、見送りとした。平均足とのコラボも目視で検証してみたが今一つ分かりずらい、トレンドの継続性を見るには良いと思うのでこれはこれで引き続き検証予定。やはり最終的にはキャドルとの合成(EB)でのトレードに落ち着くと思うが暫く検討した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</si>
</sst>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3" borderId="16"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28" borderId="17"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7"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7"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35" fillId="35" borderId="18"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16"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190" fontId="0" fillId="0" borderId="10" xfId="0" applyNumberFormat="1" applyBorder="1" applyAlignment="1">
      <alignment horizontal="center" vertical="center"/>
    </xf>
    <xf numFmtId="0" fontId="0" fillId="0" borderId="10" xfId="0"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34">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R9" sqref="R9:S9"/>
    </sheetView>
  </sheetViews>
  <sheetFormatPr defaultColWidth="9.00390625" defaultRowHeight="13.5"/>
  <cols>
    <col min="1" max="1" width="2.875" style="0" customWidth="1"/>
    <col min="2" max="18" width="6.625" style="0" customWidth="1"/>
    <col min="22" max="22" width="10.875" style="23" bestFit="1" customWidth="1"/>
  </cols>
  <sheetData>
    <row r="2" spans="2:20" ht="13.5">
      <c r="B2" s="62" t="s">
        <v>5</v>
      </c>
      <c r="C2" s="62"/>
      <c r="D2" s="77"/>
      <c r="E2" s="77"/>
      <c r="F2" s="62" t="s">
        <v>6</v>
      </c>
      <c r="G2" s="62"/>
      <c r="H2" s="77" t="s">
        <v>36</v>
      </c>
      <c r="I2" s="77"/>
      <c r="J2" s="62" t="s">
        <v>7</v>
      </c>
      <c r="K2" s="62"/>
      <c r="L2" s="78">
        <f>C9</f>
        <v>1000000</v>
      </c>
      <c r="M2" s="77"/>
      <c r="N2" s="62" t="s">
        <v>8</v>
      </c>
      <c r="O2" s="62"/>
      <c r="P2" s="78" t="e">
        <f>C108+R108</f>
        <v>#VALUE!</v>
      </c>
      <c r="Q2" s="77"/>
      <c r="R2" s="1"/>
      <c r="S2" s="1"/>
      <c r="T2" s="1"/>
    </row>
    <row r="3" spans="2:19" ht="57" customHeight="1">
      <c r="B3" s="62" t="s">
        <v>9</v>
      </c>
      <c r="C3" s="62"/>
      <c r="D3" s="79" t="s">
        <v>38</v>
      </c>
      <c r="E3" s="79"/>
      <c r="F3" s="79"/>
      <c r="G3" s="79"/>
      <c r="H3" s="79"/>
      <c r="I3" s="79"/>
      <c r="J3" s="62" t="s">
        <v>10</v>
      </c>
      <c r="K3" s="62"/>
      <c r="L3" s="79" t="s">
        <v>35</v>
      </c>
      <c r="M3" s="80"/>
      <c r="N3" s="80"/>
      <c r="O3" s="80"/>
      <c r="P3" s="80"/>
      <c r="Q3" s="80"/>
      <c r="R3" s="1"/>
      <c r="S3" s="1"/>
    </row>
    <row r="4" spans="2:20" ht="13.5">
      <c r="B4" s="62" t="s">
        <v>11</v>
      </c>
      <c r="C4" s="62"/>
      <c r="D4" s="60">
        <f>SUM($R$9:$S$993)</f>
        <v>0</v>
      </c>
      <c r="E4" s="60"/>
      <c r="F4" s="62" t="s">
        <v>12</v>
      </c>
      <c r="G4" s="62"/>
      <c r="H4" s="76">
        <f>SUM($T$9:$U$108)</f>
        <v>0</v>
      </c>
      <c r="I4" s="77"/>
      <c r="J4" s="59" t="s">
        <v>13</v>
      </c>
      <c r="K4" s="59"/>
      <c r="L4" s="78">
        <f>MAX($C$9:$D$990)-C9</f>
        <v>0</v>
      </c>
      <c r="M4" s="78"/>
      <c r="N4" s="59" t="s">
        <v>14</v>
      </c>
      <c r="O4" s="59"/>
      <c r="P4" s="60">
        <f>MIN($C$9:$D$990)-C9</f>
        <v>0</v>
      </c>
      <c r="Q4" s="60"/>
      <c r="R4" s="1"/>
      <c r="S4" s="1"/>
      <c r="T4" s="1"/>
    </row>
    <row r="5" spans="2:20" ht="13.5">
      <c r="B5" s="44" t="s">
        <v>15</v>
      </c>
      <c r="C5" s="2">
        <f>COUNTIF($R$9:$R$990,"&gt;0")</f>
        <v>0</v>
      </c>
      <c r="D5" s="43" t="s">
        <v>16</v>
      </c>
      <c r="E5" s="16">
        <f>COUNTIF($R$9:$R$990,"&lt;0")</f>
        <v>0</v>
      </c>
      <c r="F5" s="43" t="s">
        <v>17</v>
      </c>
      <c r="G5" s="2">
        <f>COUNTIF($R$9:$R$990,"=0")</f>
        <v>0</v>
      </c>
      <c r="H5" s="43" t="s">
        <v>18</v>
      </c>
      <c r="I5" s="3" t="e">
        <f>C5/SUM(C5,E5,G5)</f>
        <v>#DIV/0!</v>
      </c>
      <c r="J5" s="61" t="s">
        <v>19</v>
      </c>
      <c r="K5" s="62"/>
      <c r="L5" s="63"/>
      <c r="M5" s="64"/>
      <c r="N5" s="18" t="s">
        <v>20</v>
      </c>
      <c r="O5" s="9"/>
      <c r="P5" s="63"/>
      <c r="Q5" s="64"/>
      <c r="R5" s="1"/>
      <c r="S5" s="1"/>
      <c r="T5" s="1"/>
    </row>
    <row r="6" spans="2:20" ht="13.5">
      <c r="B6" s="11"/>
      <c r="C6" s="14"/>
      <c r="D6" s="15"/>
      <c r="E6" s="12"/>
      <c r="F6" s="11"/>
      <c r="G6" s="12"/>
      <c r="H6" s="11"/>
      <c r="I6" s="17"/>
      <c r="J6" s="11"/>
      <c r="K6" s="11"/>
      <c r="L6" s="12"/>
      <c r="M6" s="12"/>
      <c r="N6" s="13"/>
      <c r="O6" s="13"/>
      <c r="P6" s="10"/>
      <c r="Q6" s="7"/>
      <c r="R6" s="1"/>
      <c r="S6" s="1"/>
      <c r="T6" s="1"/>
    </row>
    <row r="7" spans="2:21" ht="13.5">
      <c r="B7" s="65" t="s">
        <v>21</v>
      </c>
      <c r="C7" s="67" t="s">
        <v>22</v>
      </c>
      <c r="D7" s="68"/>
      <c r="E7" s="71" t="s">
        <v>23</v>
      </c>
      <c r="F7" s="72"/>
      <c r="G7" s="72"/>
      <c r="H7" s="72"/>
      <c r="I7" s="55"/>
      <c r="J7" s="73" t="s">
        <v>24</v>
      </c>
      <c r="K7" s="74"/>
      <c r="L7" s="57"/>
      <c r="M7" s="75" t="s">
        <v>25</v>
      </c>
      <c r="N7" s="50" t="s">
        <v>26</v>
      </c>
      <c r="O7" s="51"/>
      <c r="P7" s="51"/>
      <c r="Q7" s="52"/>
      <c r="R7" s="53" t="s">
        <v>27</v>
      </c>
      <c r="S7" s="53"/>
      <c r="T7" s="53"/>
      <c r="U7" s="53"/>
    </row>
    <row r="8" spans="2:21" ht="13.5">
      <c r="B8" s="66"/>
      <c r="C8" s="69"/>
      <c r="D8" s="70"/>
      <c r="E8" s="19" t="s">
        <v>28</v>
      </c>
      <c r="F8" s="19" t="s">
        <v>29</v>
      </c>
      <c r="G8" s="19" t="s">
        <v>30</v>
      </c>
      <c r="H8" s="54" t="s">
        <v>31</v>
      </c>
      <c r="I8" s="55"/>
      <c r="J8" s="4" t="s">
        <v>32</v>
      </c>
      <c r="K8" s="56" t="s">
        <v>33</v>
      </c>
      <c r="L8" s="57"/>
      <c r="M8" s="75"/>
      <c r="N8" s="5" t="s">
        <v>28</v>
      </c>
      <c r="O8" s="5" t="s">
        <v>29</v>
      </c>
      <c r="P8" s="58" t="s">
        <v>31</v>
      </c>
      <c r="Q8" s="52"/>
      <c r="R8" s="53" t="s">
        <v>34</v>
      </c>
      <c r="S8" s="53"/>
      <c r="T8" s="53" t="s">
        <v>32</v>
      </c>
      <c r="U8" s="53"/>
    </row>
    <row r="9" spans="2:21" ht="13.5">
      <c r="B9" s="45">
        <v>1</v>
      </c>
      <c r="C9" s="46">
        <v>1000000</v>
      </c>
      <c r="D9" s="46"/>
      <c r="E9" s="45"/>
      <c r="F9" s="8"/>
      <c r="G9" s="45" t="s">
        <v>4</v>
      </c>
      <c r="H9" s="47"/>
      <c r="I9" s="47"/>
      <c r="J9" s="45"/>
      <c r="K9" s="46">
        <f aca="true" t="shared" si="0" ref="K9:K72">IF(F9="","",C9*0.03)</f>
      </c>
      <c r="L9" s="46"/>
      <c r="M9" s="6">
        <f>IF(J9="","",(K9/J9)/1000)</f>
      </c>
      <c r="N9" s="45"/>
      <c r="O9" s="8"/>
      <c r="P9" s="47"/>
      <c r="Q9" s="47"/>
      <c r="R9" s="48">
        <f>IF(O9="","",(IF(G9="売",H9-P9,P9-H9))*M9*100000)</f>
      </c>
      <c r="S9" s="48"/>
      <c r="T9" s="49">
        <f>IF(O9="","",IF(R9&lt;0,J9*(-1),IF(G9="買",(P9-H9)*100,(H9-P9)*100)))</f>
      </c>
      <c r="U9" s="49"/>
    </row>
    <row r="10" spans="2:21" ht="13.5">
      <c r="B10" s="45">
        <v>2</v>
      </c>
      <c r="C10" s="46">
        <f aca="true" t="shared" si="1" ref="C10:C73">IF(R9="","",C9+R9)</f>
      </c>
      <c r="D10" s="46"/>
      <c r="E10" s="45"/>
      <c r="F10" s="8"/>
      <c r="G10" s="45" t="s">
        <v>4</v>
      </c>
      <c r="H10" s="47"/>
      <c r="I10" s="47"/>
      <c r="J10" s="45"/>
      <c r="K10" s="46">
        <f t="shared" si="0"/>
      </c>
      <c r="L10" s="46"/>
      <c r="M10" s="6">
        <f aca="true" t="shared" si="2" ref="M10:M73">IF(J10="","",(K10/J10)/1000)</f>
      </c>
      <c r="N10" s="45"/>
      <c r="O10" s="8"/>
      <c r="P10" s="47"/>
      <c r="Q10" s="47"/>
      <c r="R10" s="48">
        <f aca="true" t="shared" si="3" ref="R10:R73">IF(O10="","",(IF(G10="売",H10-P10,P10-H10))*M10*100000)</f>
      </c>
      <c r="S10" s="48"/>
      <c r="T10" s="49">
        <f aca="true" t="shared" si="4" ref="T10:T73">IF(O10="","",IF(R10&lt;0,J10*(-1),IF(G10="買",(P10-H10)*100,(H10-P10)*100)))</f>
      </c>
      <c r="U10" s="49"/>
    </row>
    <row r="11" spans="2:21" ht="13.5">
      <c r="B11" s="45">
        <v>3</v>
      </c>
      <c r="C11" s="46">
        <f t="shared" si="1"/>
      </c>
      <c r="D11" s="46"/>
      <c r="E11" s="45"/>
      <c r="F11" s="8"/>
      <c r="G11" s="45" t="s">
        <v>3</v>
      </c>
      <c r="H11" s="47"/>
      <c r="I11" s="47"/>
      <c r="J11" s="45"/>
      <c r="K11" s="46">
        <f t="shared" si="0"/>
      </c>
      <c r="L11" s="46"/>
      <c r="M11" s="6">
        <f t="shared" si="2"/>
      </c>
      <c r="N11" s="45"/>
      <c r="O11" s="8"/>
      <c r="P11" s="47"/>
      <c r="Q11" s="47"/>
      <c r="R11" s="48">
        <f t="shared" si="3"/>
      </c>
      <c r="S11" s="48"/>
      <c r="T11" s="49">
        <f t="shared" si="4"/>
      </c>
      <c r="U11" s="49"/>
    </row>
    <row r="12" spans="2:21" ht="13.5">
      <c r="B12" s="45">
        <v>4</v>
      </c>
      <c r="C12" s="46">
        <f t="shared" si="1"/>
      </c>
      <c r="D12" s="46"/>
      <c r="E12" s="45"/>
      <c r="F12" s="8"/>
      <c r="G12" s="45" t="s">
        <v>3</v>
      </c>
      <c r="H12" s="47"/>
      <c r="I12" s="47"/>
      <c r="J12" s="45"/>
      <c r="K12" s="46">
        <f t="shared" si="0"/>
      </c>
      <c r="L12" s="46"/>
      <c r="M12" s="6">
        <f t="shared" si="2"/>
      </c>
      <c r="N12" s="45"/>
      <c r="O12" s="8"/>
      <c r="P12" s="47"/>
      <c r="Q12" s="47"/>
      <c r="R12" s="48">
        <f t="shared" si="3"/>
      </c>
      <c r="S12" s="48"/>
      <c r="T12" s="49">
        <f t="shared" si="4"/>
      </c>
      <c r="U12" s="49"/>
    </row>
    <row r="13" spans="2:21" ht="13.5">
      <c r="B13" s="45">
        <v>5</v>
      </c>
      <c r="C13" s="46">
        <f t="shared" si="1"/>
      </c>
      <c r="D13" s="46"/>
      <c r="E13" s="45"/>
      <c r="F13" s="8"/>
      <c r="G13" s="45" t="s">
        <v>3</v>
      </c>
      <c r="H13" s="47"/>
      <c r="I13" s="47"/>
      <c r="J13" s="45"/>
      <c r="K13" s="46">
        <f t="shared" si="0"/>
      </c>
      <c r="L13" s="46"/>
      <c r="M13" s="6">
        <f t="shared" si="2"/>
      </c>
      <c r="N13" s="45"/>
      <c r="O13" s="8"/>
      <c r="P13" s="47"/>
      <c r="Q13" s="47"/>
      <c r="R13" s="48">
        <f t="shared" si="3"/>
      </c>
      <c r="S13" s="48"/>
      <c r="T13" s="49">
        <f t="shared" si="4"/>
      </c>
      <c r="U13" s="49"/>
    </row>
    <row r="14" spans="2:21" ht="13.5">
      <c r="B14" s="45">
        <v>6</v>
      </c>
      <c r="C14" s="46">
        <f t="shared" si="1"/>
      </c>
      <c r="D14" s="46"/>
      <c r="E14" s="45"/>
      <c r="F14" s="8"/>
      <c r="G14" s="45" t="s">
        <v>4</v>
      </c>
      <c r="H14" s="47"/>
      <c r="I14" s="47"/>
      <c r="J14" s="45"/>
      <c r="K14" s="46">
        <f t="shared" si="0"/>
      </c>
      <c r="L14" s="46"/>
      <c r="M14" s="6">
        <f t="shared" si="2"/>
      </c>
      <c r="N14" s="45"/>
      <c r="O14" s="8"/>
      <c r="P14" s="47"/>
      <c r="Q14" s="47"/>
      <c r="R14" s="48">
        <f t="shared" si="3"/>
      </c>
      <c r="S14" s="48"/>
      <c r="T14" s="49">
        <f t="shared" si="4"/>
      </c>
      <c r="U14" s="49"/>
    </row>
    <row r="15" spans="2:21" ht="13.5">
      <c r="B15" s="45">
        <v>7</v>
      </c>
      <c r="C15" s="46">
        <f t="shared" si="1"/>
      </c>
      <c r="D15" s="46"/>
      <c r="E15" s="45"/>
      <c r="F15" s="8"/>
      <c r="G15" s="45" t="s">
        <v>4</v>
      </c>
      <c r="H15" s="47"/>
      <c r="I15" s="47"/>
      <c r="J15" s="45"/>
      <c r="K15" s="46">
        <f t="shared" si="0"/>
      </c>
      <c r="L15" s="46"/>
      <c r="M15" s="6">
        <f t="shared" si="2"/>
      </c>
      <c r="N15" s="45"/>
      <c r="O15" s="8"/>
      <c r="P15" s="47"/>
      <c r="Q15" s="47"/>
      <c r="R15" s="48">
        <f t="shared" si="3"/>
      </c>
      <c r="S15" s="48"/>
      <c r="T15" s="49">
        <f t="shared" si="4"/>
      </c>
      <c r="U15" s="49"/>
    </row>
    <row r="16" spans="2:21" ht="13.5">
      <c r="B16" s="45">
        <v>8</v>
      </c>
      <c r="C16" s="46">
        <f t="shared" si="1"/>
      </c>
      <c r="D16" s="46"/>
      <c r="E16" s="45"/>
      <c r="F16" s="8"/>
      <c r="G16" s="45" t="s">
        <v>4</v>
      </c>
      <c r="H16" s="47"/>
      <c r="I16" s="47"/>
      <c r="J16" s="45"/>
      <c r="K16" s="46">
        <f t="shared" si="0"/>
      </c>
      <c r="L16" s="46"/>
      <c r="M16" s="6">
        <f t="shared" si="2"/>
      </c>
      <c r="N16" s="45"/>
      <c r="O16" s="8"/>
      <c r="P16" s="47"/>
      <c r="Q16" s="47"/>
      <c r="R16" s="48">
        <f t="shared" si="3"/>
      </c>
      <c r="S16" s="48"/>
      <c r="T16" s="49">
        <f t="shared" si="4"/>
      </c>
      <c r="U16" s="49"/>
    </row>
    <row r="17" spans="2:21" ht="13.5">
      <c r="B17" s="45">
        <v>9</v>
      </c>
      <c r="C17" s="46">
        <f t="shared" si="1"/>
      </c>
      <c r="D17" s="46"/>
      <c r="E17" s="45"/>
      <c r="F17" s="8"/>
      <c r="G17" s="45" t="s">
        <v>4</v>
      </c>
      <c r="H17" s="47"/>
      <c r="I17" s="47"/>
      <c r="J17" s="45"/>
      <c r="K17" s="46">
        <f t="shared" si="0"/>
      </c>
      <c r="L17" s="46"/>
      <c r="M17" s="6">
        <f t="shared" si="2"/>
      </c>
      <c r="N17" s="45"/>
      <c r="O17" s="8"/>
      <c r="P17" s="47"/>
      <c r="Q17" s="47"/>
      <c r="R17" s="48">
        <f t="shared" si="3"/>
      </c>
      <c r="S17" s="48"/>
      <c r="T17" s="49">
        <f t="shared" si="4"/>
      </c>
      <c r="U17" s="49"/>
    </row>
    <row r="18" spans="2:21" ht="13.5">
      <c r="B18" s="45">
        <v>10</v>
      </c>
      <c r="C18" s="46">
        <f t="shared" si="1"/>
      </c>
      <c r="D18" s="46"/>
      <c r="E18" s="45"/>
      <c r="F18" s="8"/>
      <c r="G18" s="45" t="s">
        <v>4</v>
      </c>
      <c r="H18" s="47"/>
      <c r="I18" s="47"/>
      <c r="J18" s="45"/>
      <c r="K18" s="46">
        <f t="shared" si="0"/>
      </c>
      <c r="L18" s="46"/>
      <c r="M18" s="6">
        <f t="shared" si="2"/>
      </c>
      <c r="N18" s="45"/>
      <c r="O18" s="8"/>
      <c r="P18" s="47"/>
      <c r="Q18" s="47"/>
      <c r="R18" s="48">
        <f t="shared" si="3"/>
      </c>
      <c r="S18" s="48"/>
      <c r="T18" s="49">
        <f t="shared" si="4"/>
      </c>
      <c r="U18" s="49"/>
    </row>
    <row r="19" spans="2:21" ht="13.5">
      <c r="B19" s="45">
        <v>11</v>
      </c>
      <c r="C19" s="46">
        <f t="shared" si="1"/>
      </c>
      <c r="D19" s="46"/>
      <c r="E19" s="45"/>
      <c r="F19" s="8"/>
      <c r="G19" s="45" t="s">
        <v>4</v>
      </c>
      <c r="H19" s="47"/>
      <c r="I19" s="47"/>
      <c r="J19" s="45"/>
      <c r="K19" s="46">
        <f t="shared" si="0"/>
      </c>
      <c r="L19" s="46"/>
      <c r="M19" s="6">
        <f t="shared" si="2"/>
      </c>
      <c r="N19" s="45"/>
      <c r="O19" s="8"/>
      <c r="P19" s="47"/>
      <c r="Q19" s="47"/>
      <c r="R19" s="48">
        <f t="shared" si="3"/>
      </c>
      <c r="S19" s="48"/>
      <c r="T19" s="49">
        <f t="shared" si="4"/>
      </c>
      <c r="U19" s="49"/>
    </row>
    <row r="20" spans="2:21" ht="13.5">
      <c r="B20" s="45">
        <v>12</v>
      </c>
      <c r="C20" s="46">
        <f t="shared" si="1"/>
      </c>
      <c r="D20" s="46"/>
      <c r="E20" s="45"/>
      <c r="F20" s="8"/>
      <c r="G20" s="45" t="s">
        <v>4</v>
      </c>
      <c r="H20" s="47"/>
      <c r="I20" s="47"/>
      <c r="J20" s="45"/>
      <c r="K20" s="46">
        <f t="shared" si="0"/>
      </c>
      <c r="L20" s="46"/>
      <c r="M20" s="6">
        <f t="shared" si="2"/>
      </c>
      <c r="N20" s="45"/>
      <c r="O20" s="8"/>
      <c r="P20" s="47"/>
      <c r="Q20" s="47"/>
      <c r="R20" s="48">
        <f t="shared" si="3"/>
      </c>
      <c r="S20" s="48"/>
      <c r="T20" s="49">
        <f t="shared" si="4"/>
      </c>
      <c r="U20" s="49"/>
    </row>
    <row r="21" spans="2:21" ht="13.5">
      <c r="B21" s="45">
        <v>13</v>
      </c>
      <c r="C21" s="46">
        <f t="shared" si="1"/>
      </c>
      <c r="D21" s="46"/>
      <c r="E21" s="45"/>
      <c r="F21" s="8"/>
      <c r="G21" s="45" t="s">
        <v>4</v>
      </c>
      <c r="H21" s="47"/>
      <c r="I21" s="47"/>
      <c r="J21" s="45"/>
      <c r="K21" s="46">
        <f t="shared" si="0"/>
      </c>
      <c r="L21" s="46"/>
      <c r="M21" s="6">
        <f t="shared" si="2"/>
      </c>
      <c r="N21" s="45"/>
      <c r="O21" s="8"/>
      <c r="P21" s="47"/>
      <c r="Q21" s="47"/>
      <c r="R21" s="48">
        <f t="shared" si="3"/>
      </c>
      <c r="S21" s="48"/>
      <c r="T21" s="49">
        <f t="shared" si="4"/>
      </c>
      <c r="U21" s="49"/>
    </row>
    <row r="22" spans="2:21" ht="13.5">
      <c r="B22" s="45">
        <v>14</v>
      </c>
      <c r="C22" s="46">
        <f t="shared" si="1"/>
      </c>
      <c r="D22" s="46"/>
      <c r="E22" s="45"/>
      <c r="F22" s="8"/>
      <c r="G22" s="45" t="s">
        <v>3</v>
      </c>
      <c r="H22" s="47"/>
      <c r="I22" s="47"/>
      <c r="J22" s="45"/>
      <c r="K22" s="46">
        <f t="shared" si="0"/>
      </c>
      <c r="L22" s="46"/>
      <c r="M22" s="6">
        <f t="shared" si="2"/>
      </c>
      <c r="N22" s="45"/>
      <c r="O22" s="8"/>
      <c r="P22" s="47"/>
      <c r="Q22" s="47"/>
      <c r="R22" s="48">
        <f t="shared" si="3"/>
      </c>
      <c r="S22" s="48"/>
      <c r="T22" s="49">
        <f t="shared" si="4"/>
      </c>
      <c r="U22" s="49"/>
    </row>
    <row r="23" spans="2:21" ht="13.5">
      <c r="B23" s="45">
        <v>15</v>
      </c>
      <c r="C23" s="46">
        <f t="shared" si="1"/>
      </c>
      <c r="D23" s="46"/>
      <c r="E23" s="45"/>
      <c r="F23" s="8"/>
      <c r="G23" s="45" t="s">
        <v>4</v>
      </c>
      <c r="H23" s="47"/>
      <c r="I23" s="47"/>
      <c r="J23" s="45"/>
      <c r="K23" s="46">
        <f t="shared" si="0"/>
      </c>
      <c r="L23" s="46"/>
      <c r="M23" s="6">
        <f t="shared" si="2"/>
      </c>
      <c r="N23" s="45"/>
      <c r="O23" s="8"/>
      <c r="P23" s="47"/>
      <c r="Q23" s="47"/>
      <c r="R23" s="48">
        <f t="shared" si="3"/>
      </c>
      <c r="S23" s="48"/>
      <c r="T23" s="49">
        <f t="shared" si="4"/>
      </c>
      <c r="U23" s="49"/>
    </row>
    <row r="24" spans="2:21" ht="13.5">
      <c r="B24" s="45">
        <v>16</v>
      </c>
      <c r="C24" s="46">
        <f t="shared" si="1"/>
      </c>
      <c r="D24" s="46"/>
      <c r="E24" s="45"/>
      <c r="F24" s="8"/>
      <c r="G24" s="45" t="s">
        <v>4</v>
      </c>
      <c r="H24" s="47"/>
      <c r="I24" s="47"/>
      <c r="J24" s="45"/>
      <c r="K24" s="46">
        <f t="shared" si="0"/>
      </c>
      <c r="L24" s="46"/>
      <c r="M24" s="6">
        <f t="shared" si="2"/>
      </c>
      <c r="N24" s="45"/>
      <c r="O24" s="8"/>
      <c r="P24" s="47"/>
      <c r="Q24" s="47"/>
      <c r="R24" s="48">
        <f t="shared" si="3"/>
      </c>
      <c r="S24" s="48"/>
      <c r="T24" s="49">
        <f t="shared" si="4"/>
      </c>
      <c r="U24" s="49"/>
    </row>
    <row r="25" spans="2:21" ht="13.5">
      <c r="B25" s="45">
        <v>17</v>
      </c>
      <c r="C25" s="46">
        <f t="shared" si="1"/>
      </c>
      <c r="D25" s="46"/>
      <c r="E25" s="45"/>
      <c r="F25" s="8"/>
      <c r="G25" s="45" t="s">
        <v>4</v>
      </c>
      <c r="H25" s="47"/>
      <c r="I25" s="47"/>
      <c r="J25" s="45"/>
      <c r="K25" s="46">
        <f t="shared" si="0"/>
      </c>
      <c r="L25" s="46"/>
      <c r="M25" s="6">
        <f t="shared" si="2"/>
      </c>
      <c r="N25" s="45"/>
      <c r="O25" s="8"/>
      <c r="P25" s="47"/>
      <c r="Q25" s="47"/>
      <c r="R25" s="48">
        <f t="shared" si="3"/>
      </c>
      <c r="S25" s="48"/>
      <c r="T25" s="49">
        <f t="shared" si="4"/>
      </c>
      <c r="U25" s="49"/>
    </row>
    <row r="26" spans="2:21" ht="13.5">
      <c r="B26" s="45">
        <v>18</v>
      </c>
      <c r="C26" s="46">
        <f t="shared" si="1"/>
      </c>
      <c r="D26" s="46"/>
      <c r="E26" s="45"/>
      <c r="F26" s="8"/>
      <c r="G26" s="45" t="s">
        <v>4</v>
      </c>
      <c r="H26" s="47"/>
      <c r="I26" s="47"/>
      <c r="J26" s="45"/>
      <c r="K26" s="46">
        <f t="shared" si="0"/>
      </c>
      <c r="L26" s="46"/>
      <c r="M26" s="6">
        <f t="shared" si="2"/>
      </c>
      <c r="N26" s="45"/>
      <c r="O26" s="8"/>
      <c r="P26" s="47"/>
      <c r="Q26" s="47"/>
      <c r="R26" s="48">
        <f t="shared" si="3"/>
      </c>
      <c r="S26" s="48"/>
      <c r="T26" s="49">
        <f t="shared" si="4"/>
      </c>
      <c r="U26" s="49"/>
    </row>
    <row r="27" spans="2:21" ht="13.5">
      <c r="B27" s="45">
        <v>19</v>
      </c>
      <c r="C27" s="46">
        <f t="shared" si="1"/>
      </c>
      <c r="D27" s="46"/>
      <c r="E27" s="45"/>
      <c r="F27" s="8"/>
      <c r="G27" s="45" t="s">
        <v>3</v>
      </c>
      <c r="H27" s="47"/>
      <c r="I27" s="47"/>
      <c r="J27" s="45"/>
      <c r="K27" s="46">
        <f t="shared" si="0"/>
      </c>
      <c r="L27" s="46"/>
      <c r="M27" s="6">
        <f t="shared" si="2"/>
      </c>
      <c r="N27" s="45"/>
      <c r="O27" s="8"/>
      <c r="P27" s="47"/>
      <c r="Q27" s="47"/>
      <c r="R27" s="48">
        <f t="shared" si="3"/>
      </c>
      <c r="S27" s="48"/>
      <c r="T27" s="49">
        <f t="shared" si="4"/>
      </c>
      <c r="U27" s="49"/>
    </row>
    <row r="28" spans="2:21" ht="13.5">
      <c r="B28" s="45">
        <v>20</v>
      </c>
      <c r="C28" s="46">
        <f t="shared" si="1"/>
      </c>
      <c r="D28" s="46"/>
      <c r="E28" s="45"/>
      <c r="F28" s="8"/>
      <c r="G28" s="45" t="s">
        <v>4</v>
      </c>
      <c r="H28" s="47"/>
      <c r="I28" s="47"/>
      <c r="J28" s="45"/>
      <c r="K28" s="46">
        <f t="shared" si="0"/>
      </c>
      <c r="L28" s="46"/>
      <c r="M28" s="6">
        <f t="shared" si="2"/>
      </c>
      <c r="N28" s="45"/>
      <c r="O28" s="8"/>
      <c r="P28" s="47"/>
      <c r="Q28" s="47"/>
      <c r="R28" s="48">
        <f t="shared" si="3"/>
      </c>
      <c r="S28" s="48"/>
      <c r="T28" s="49">
        <f t="shared" si="4"/>
      </c>
      <c r="U28" s="49"/>
    </row>
    <row r="29" spans="2:21" ht="13.5">
      <c r="B29" s="45">
        <v>21</v>
      </c>
      <c r="C29" s="46">
        <f t="shared" si="1"/>
      </c>
      <c r="D29" s="46"/>
      <c r="E29" s="45"/>
      <c r="F29" s="8"/>
      <c r="G29" s="45" t="s">
        <v>3</v>
      </c>
      <c r="H29" s="47"/>
      <c r="I29" s="47"/>
      <c r="J29" s="45"/>
      <c r="K29" s="46">
        <f t="shared" si="0"/>
      </c>
      <c r="L29" s="46"/>
      <c r="M29" s="6">
        <f t="shared" si="2"/>
      </c>
      <c r="N29" s="45"/>
      <c r="O29" s="8"/>
      <c r="P29" s="47"/>
      <c r="Q29" s="47"/>
      <c r="R29" s="48">
        <f t="shared" si="3"/>
      </c>
      <c r="S29" s="48"/>
      <c r="T29" s="49">
        <f t="shared" si="4"/>
      </c>
      <c r="U29" s="49"/>
    </row>
    <row r="30" spans="2:21" ht="13.5">
      <c r="B30" s="45">
        <v>22</v>
      </c>
      <c r="C30" s="46">
        <f t="shared" si="1"/>
      </c>
      <c r="D30" s="46"/>
      <c r="E30" s="45"/>
      <c r="F30" s="8"/>
      <c r="G30" s="45" t="s">
        <v>3</v>
      </c>
      <c r="H30" s="47"/>
      <c r="I30" s="47"/>
      <c r="J30" s="45"/>
      <c r="K30" s="46">
        <f t="shared" si="0"/>
      </c>
      <c r="L30" s="46"/>
      <c r="M30" s="6">
        <f t="shared" si="2"/>
      </c>
      <c r="N30" s="45"/>
      <c r="O30" s="8"/>
      <c r="P30" s="47"/>
      <c r="Q30" s="47"/>
      <c r="R30" s="48">
        <f t="shared" si="3"/>
      </c>
      <c r="S30" s="48"/>
      <c r="T30" s="49">
        <f t="shared" si="4"/>
      </c>
      <c r="U30" s="49"/>
    </row>
    <row r="31" spans="2:21" ht="13.5">
      <c r="B31" s="45">
        <v>23</v>
      </c>
      <c r="C31" s="46">
        <f t="shared" si="1"/>
      </c>
      <c r="D31" s="46"/>
      <c r="E31" s="45"/>
      <c r="F31" s="8"/>
      <c r="G31" s="45" t="s">
        <v>3</v>
      </c>
      <c r="H31" s="47"/>
      <c r="I31" s="47"/>
      <c r="J31" s="45"/>
      <c r="K31" s="46">
        <f t="shared" si="0"/>
      </c>
      <c r="L31" s="46"/>
      <c r="M31" s="6">
        <f t="shared" si="2"/>
      </c>
      <c r="N31" s="45"/>
      <c r="O31" s="8"/>
      <c r="P31" s="47"/>
      <c r="Q31" s="47"/>
      <c r="R31" s="48">
        <f t="shared" si="3"/>
      </c>
      <c r="S31" s="48"/>
      <c r="T31" s="49">
        <f t="shared" si="4"/>
      </c>
      <c r="U31" s="49"/>
    </row>
    <row r="32" spans="2:21" ht="13.5">
      <c r="B32" s="45">
        <v>24</v>
      </c>
      <c r="C32" s="46">
        <f t="shared" si="1"/>
      </c>
      <c r="D32" s="46"/>
      <c r="E32" s="45"/>
      <c r="F32" s="8"/>
      <c r="G32" s="45" t="s">
        <v>3</v>
      </c>
      <c r="H32" s="47"/>
      <c r="I32" s="47"/>
      <c r="J32" s="45"/>
      <c r="K32" s="46">
        <f t="shared" si="0"/>
      </c>
      <c r="L32" s="46"/>
      <c r="M32" s="6">
        <f t="shared" si="2"/>
      </c>
      <c r="N32" s="45"/>
      <c r="O32" s="8"/>
      <c r="P32" s="47"/>
      <c r="Q32" s="47"/>
      <c r="R32" s="48">
        <f t="shared" si="3"/>
      </c>
      <c r="S32" s="48"/>
      <c r="T32" s="49">
        <f t="shared" si="4"/>
      </c>
      <c r="U32" s="49"/>
    </row>
    <row r="33" spans="2:21" ht="13.5">
      <c r="B33" s="45">
        <v>25</v>
      </c>
      <c r="C33" s="46">
        <f t="shared" si="1"/>
      </c>
      <c r="D33" s="46"/>
      <c r="E33" s="45"/>
      <c r="F33" s="8"/>
      <c r="G33" s="45" t="s">
        <v>4</v>
      </c>
      <c r="H33" s="47"/>
      <c r="I33" s="47"/>
      <c r="J33" s="45"/>
      <c r="K33" s="46">
        <f t="shared" si="0"/>
      </c>
      <c r="L33" s="46"/>
      <c r="M33" s="6">
        <f t="shared" si="2"/>
      </c>
      <c r="N33" s="45"/>
      <c r="O33" s="8"/>
      <c r="P33" s="47"/>
      <c r="Q33" s="47"/>
      <c r="R33" s="48">
        <f t="shared" si="3"/>
      </c>
      <c r="S33" s="48"/>
      <c r="T33" s="49">
        <f t="shared" si="4"/>
      </c>
      <c r="U33" s="49"/>
    </row>
    <row r="34" spans="2:21" ht="13.5">
      <c r="B34" s="45">
        <v>26</v>
      </c>
      <c r="C34" s="46">
        <f t="shared" si="1"/>
      </c>
      <c r="D34" s="46"/>
      <c r="E34" s="45"/>
      <c r="F34" s="8"/>
      <c r="G34" s="45" t="s">
        <v>3</v>
      </c>
      <c r="H34" s="47"/>
      <c r="I34" s="47"/>
      <c r="J34" s="45"/>
      <c r="K34" s="46">
        <f t="shared" si="0"/>
      </c>
      <c r="L34" s="46"/>
      <c r="M34" s="6">
        <f t="shared" si="2"/>
      </c>
      <c r="N34" s="45"/>
      <c r="O34" s="8"/>
      <c r="P34" s="47"/>
      <c r="Q34" s="47"/>
      <c r="R34" s="48">
        <f t="shared" si="3"/>
      </c>
      <c r="S34" s="48"/>
      <c r="T34" s="49">
        <f t="shared" si="4"/>
      </c>
      <c r="U34" s="49"/>
    </row>
    <row r="35" spans="2:21" ht="13.5">
      <c r="B35" s="45">
        <v>27</v>
      </c>
      <c r="C35" s="46">
        <f t="shared" si="1"/>
      </c>
      <c r="D35" s="46"/>
      <c r="E35" s="45"/>
      <c r="F35" s="8"/>
      <c r="G35" s="45" t="s">
        <v>3</v>
      </c>
      <c r="H35" s="47"/>
      <c r="I35" s="47"/>
      <c r="J35" s="45"/>
      <c r="K35" s="46">
        <f t="shared" si="0"/>
      </c>
      <c r="L35" s="46"/>
      <c r="M35" s="6">
        <f t="shared" si="2"/>
      </c>
      <c r="N35" s="45"/>
      <c r="O35" s="8"/>
      <c r="P35" s="47"/>
      <c r="Q35" s="47"/>
      <c r="R35" s="48">
        <f t="shared" si="3"/>
      </c>
      <c r="S35" s="48"/>
      <c r="T35" s="49">
        <f t="shared" si="4"/>
      </c>
      <c r="U35" s="49"/>
    </row>
    <row r="36" spans="2:21" ht="13.5">
      <c r="B36" s="45">
        <v>28</v>
      </c>
      <c r="C36" s="46">
        <f t="shared" si="1"/>
      </c>
      <c r="D36" s="46"/>
      <c r="E36" s="45"/>
      <c r="F36" s="8"/>
      <c r="G36" s="45" t="s">
        <v>3</v>
      </c>
      <c r="H36" s="47"/>
      <c r="I36" s="47"/>
      <c r="J36" s="45"/>
      <c r="K36" s="46">
        <f t="shared" si="0"/>
      </c>
      <c r="L36" s="46"/>
      <c r="M36" s="6">
        <f t="shared" si="2"/>
      </c>
      <c r="N36" s="45"/>
      <c r="O36" s="8"/>
      <c r="P36" s="47"/>
      <c r="Q36" s="47"/>
      <c r="R36" s="48">
        <f t="shared" si="3"/>
      </c>
      <c r="S36" s="48"/>
      <c r="T36" s="49">
        <f t="shared" si="4"/>
      </c>
      <c r="U36" s="49"/>
    </row>
    <row r="37" spans="2:21" ht="13.5">
      <c r="B37" s="45">
        <v>29</v>
      </c>
      <c r="C37" s="46">
        <f t="shared" si="1"/>
      </c>
      <c r="D37" s="46"/>
      <c r="E37" s="45"/>
      <c r="F37" s="8"/>
      <c r="G37" s="45" t="s">
        <v>3</v>
      </c>
      <c r="H37" s="47"/>
      <c r="I37" s="47"/>
      <c r="J37" s="45"/>
      <c r="K37" s="46">
        <f t="shared" si="0"/>
      </c>
      <c r="L37" s="46"/>
      <c r="M37" s="6">
        <f t="shared" si="2"/>
      </c>
      <c r="N37" s="45"/>
      <c r="O37" s="8"/>
      <c r="P37" s="47"/>
      <c r="Q37" s="47"/>
      <c r="R37" s="48">
        <f t="shared" si="3"/>
      </c>
      <c r="S37" s="48"/>
      <c r="T37" s="49">
        <f t="shared" si="4"/>
      </c>
      <c r="U37" s="49"/>
    </row>
    <row r="38" spans="2:21" ht="13.5">
      <c r="B38" s="45">
        <v>30</v>
      </c>
      <c r="C38" s="46">
        <f t="shared" si="1"/>
      </c>
      <c r="D38" s="46"/>
      <c r="E38" s="45"/>
      <c r="F38" s="8"/>
      <c r="G38" s="45" t="s">
        <v>4</v>
      </c>
      <c r="H38" s="47"/>
      <c r="I38" s="47"/>
      <c r="J38" s="45"/>
      <c r="K38" s="46">
        <f t="shared" si="0"/>
      </c>
      <c r="L38" s="46"/>
      <c r="M38" s="6">
        <f t="shared" si="2"/>
      </c>
      <c r="N38" s="45"/>
      <c r="O38" s="8"/>
      <c r="P38" s="47"/>
      <c r="Q38" s="47"/>
      <c r="R38" s="48">
        <f t="shared" si="3"/>
      </c>
      <c r="S38" s="48"/>
      <c r="T38" s="49">
        <f t="shared" si="4"/>
      </c>
      <c r="U38" s="49"/>
    </row>
    <row r="39" spans="2:21" ht="13.5">
      <c r="B39" s="45">
        <v>31</v>
      </c>
      <c r="C39" s="46">
        <f t="shared" si="1"/>
      </c>
      <c r="D39" s="46"/>
      <c r="E39" s="45"/>
      <c r="F39" s="8"/>
      <c r="G39" s="45" t="s">
        <v>4</v>
      </c>
      <c r="H39" s="47"/>
      <c r="I39" s="47"/>
      <c r="J39" s="45"/>
      <c r="K39" s="46">
        <f t="shared" si="0"/>
      </c>
      <c r="L39" s="46"/>
      <c r="M39" s="6">
        <f t="shared" si="2"/>
      </c>
      <c r="N39" s="45"/>
      <c r="O39" s="8"/>
      <c r="P39" s="47"/>
      <c r="Q39" s="47"/>
      <c r="R39" s="48">
        <f t="shared" si="3"/>
      </c>
      <c r="S39" s="48"/>
      <c r="T39" s="49">
        <f t="shared" si="4"/>
      </c>
      <c r="U39" s="49"/>
    </row>
    <row r="40" spans="2:21" ht="13.5">
      <c r="B40" s="45">
        <v>32</v>
      </c>
      <c r="C40" s="46">
        <f t="shared" si="1"/>
      </c>
      <c r="D40" s="46"/>
      <c r="E40" s="45"/>
      <c r="F40" s="8"/>
      <c r="G40" s="45" t="s">
        <v>4</v>
      </c>
      <c r="H40" s="47"/>
      <c r="I40" s="47"/>
      <c r="J40" s="45"/>
      <c r="K40" s="46">
        <f t="shared" si="0"/>
      </c>
      <c r="L40" s="46"/>
      <c r="M40" s="6">
        <f t="shared" si="2"/>
      </c>
      <c r="N40" s="45"/>
      <c r="O40" s="8"/>
      <c r="P40" s="47"/>
      <c r="Q40" s="47"/>
      <c r="R40" s="48">
        <f t="shared" si="3"/>
      </c>
      <c r="S40" s="48"/>
      <c r="T40" s="49">
        <f t="shared" si="4"/>
      </c>
      <c r="U40" s="49"/>
    </row>
    <row r="41" spans="2:21" ht="13.5">
      <c r="B41" s="45">
        <v>33</v>
      </c>
      <c r="C41" s="46">
        <f t="shared" si="1"/>
      </c>
      <c r="D41" s="46"/>
      <c r="E41" s="45"/>
      <c r="F41" s="8"/>
      <c r="G41" s="45" t="s">
        <v>3</v>
      </c>
      <c r="H41" s="47"/>
      <c r="I41" s="47"/>
      <c r="J41" s="45"/>
      <c r="K41" s="46">
        <f t="shared" si="0"/>
      </c>
      <c r="L41" s="46"/>
      <c r="M41" s="6">
        <f t="shared" si="2"/>
      </c>
      <c r="N41" s="45"/>
      <c r="O41" s="8"/>
      <c r="P41" s="47"/>
      <c r="Q41" s="47"/>
      <c r="R41" s="48">
        <f t="shared" si="3"/>
      </c>
      <c r="S41" s="48"/>
      <c r="T41" s="49">
        <f t="shared" si="4"/>
      </c>
      <c r="U41" s="49"/>
    </row>
    <row r="42" spans="2:21" ht="13.5">
      <c r="B42" s="45">
        <v>34</v>
      </c>
      <c r="C42" s="46">
        <f t="shared" si="1"/>
      </c>
      <c r="D42" s="46"/>
      <c r="E42" s="45"/>
      <c r="F42" s="8"/>
      <c r="G42" s="45" t="s">
        <v>4</v>
      </c>
      <c r="H42" s="47"/>
      <c r="I42" s="47"/>
      <c r="J42" s="45"/>
      <c r="K42" s="46">
        <f t="shared" si="0"/>
      </c>
      <c r="L42" s="46"/>
      <c r="M42" s="6">
        <f t="shared" si="2"/>
      </c>
      <c r="N42" s="45"/>
      <c r="O42" s="8"/>
      <c r="P42" s="47"/>
      <c r="Q42" s="47"/>
      <c r="R42" s="48">
        <f t="shared" si="3"/>
      </c>
      <c r="S42" s="48"/>
      <c r="T42" s="49">
        <f t="shared" si="4"/>
      </c>
      <c r="U42" s="49"/>
    </row>
    <row r="43" spans="2:21" ht="13.5">
      <c r="B43" s="45">
        <v>35</v>
      </c>
      <c r="C43" s="46">
        <f t="shared" si="1"/>
      </c>
      <c r="D43" s="46"/>
      <c r="E43" s="45"/>
      <c r="F43" s="8"/>
      <c r="G43" s="45" t="s">
        <v>3</v>
      </c>
      <c r="H43" s="47"/>
      <c r="I43" s="47"/>
      <c r="J43" s="45"/>
      <c r="K43" s="46">
        <f t="shared" si="0"/>
      </c>
      <c r="L43" s="46"/>
      <c r="M43" s="6">
        <f t="shared" si="2"/>
      </c>
      <c r="N43" s="45"/>
      <c r="O43" s="8"/>
      <c r="P43" s="47"/>
      <c r="Q43" s="47"/>
      <c r="R43" s="48">
        <f t="shared" si="3"/>
      </c>
      <c r="S43" s="48"/>
      <c r="T43" s="49">
        <f t="shared" si="4"/>
      </c>
      <c r="U43" s="49"/>
    </row>
    <row r="44" spans="2:21" ht="13.5">
      <c r="B44" s="45">
        <v>36</v>
      </c>
      <c r="C44" s="46">
        <f t="shared" si="1"/>
      </c>
      <c r="D44" s="46"/>
      <c r="E44" s="45"/>
      <c r="F44" s="8"/>
      <c r="G44" s="45" t="s">
        <v>4</v>
      </c>
      <c r="H44" s="47"/>
      <c r="I44" s="47"/>
      <c r="J44" s="45"/>
      <c r="K44" s="46">
        <f t="shared" si="0"/>
      </c>
      <c r="L44" s="46"/>
      <c r="M44" s="6">
        <f t="shared" si="2"/>
      </c>
      <c r="N44" s="45"/>
      <c r="O44" s="8"/>
      <c r="P44" s="47"/>
      <c r="Q44" s="47"/>
      <c r="R44" s="48">
        <f t="shared" si="3"/>
      </c>
      <c r="S44" s="48"/>
      <c r="T44" s="49">
        <f t="shared" si="4"/>
      </c>
      <c r="U44" s="49"/>
    </row>
    <row r="45" spans="2:21" ht="13.5">
      <c r="B45" s="45">
        <v>37</v>
      </c>
      <c r="C45" s="46">
        <f t="shared" si="1"/>
      </c>
      <c r="D45" s="46"/>
      <c r="E45" s="45"/>
      <c r="F45" s="8"/>
      <c r="G45" s="45" t="s">
        <v>3</v>
      </c>
      <c r="H45" s="47"/>
      <c r="I45" s="47"/>
      <c r="J45" s="45"/>
      <c r="K45" s="46">
        <f t="shared" si="0"/>
      </c>
      <c r="L45" s="46"/>
      <c r="M45" s="6">
        <f t="shared" si="2"/>
      </c>
      <c r="N45" s="45"/>
      <c r="O45" s="8"/>
      <c r="P45" s="47"/>
      <c r="Q45" s="47"/>
      <c r="R45" s="48">
        <f t="shared" si="3"/>
      </c>
      <c r="S45" s="48"/>
      <c r="T45" s="49">
        <f t="shared" si="4"/>
      </c>
      <c r="U45" s="49"/>
    </row>
    <row r="46" spans="2:21" ht="13.5">
      <c r="B46" s="45">
        <v>38</v>
      </c>
      <c r="C46" s="46">
        <f t="shared" si="1"/>
      </c>
      <c r="D46" s="46"/>
      <c r="E46" s="45"/>
      <c r="F46" s="8"/>
      <c r="G46" s="45" t="s">
        <v>4</v>
      </c>
      <c r="H46" s="47"/>
      <c r="I46" s="47"/>
      <c r="J46" s="45"/>
      <c r="K46" s="46">
        <f t="shared" si="0"/>
      </c>
      <c r="L46" s="46"/>
      <c r="M46" s="6">
        <f t="shared" si="2"/>
      </c>
      <c r="N46" s="45"/>
      <c r="O46" s="8"/>
      <c r="P46" s="47"/>
      <c r="Q46" s="47"/>
      <c r="R46" s="48">
        <f t="shared" si="3"/>
      </c>
      <c r="S46" s="48"/>
      <c r="T46" s="49">
        <f t="shared" si="4"/>
      </c>
      <c r="U46" s="49"/>
    </row>
    <row r="47" spans="2:21" ht="13.5">
      <c r="B47" s="45">
        <v>39</v>
      </c>
      <c r="C47" s="46">
        <f t="shared" si="1"/>
      </c>
      <c r="D47" s="46"/>
      <c r="E47" s="45"/>
      <c r="F47" s="8"/>
      <c r="G47" s="45" t="s">
        <v>4</v>
      </c>
      <c r="H47" s="47"/>
      <c r="I47" s="47"/>
      <c r="J47" s="45"/>
      <c r="K47" s="46">
        <f t="shared" si="0"/>
      </c>
      <c r="L47" s="46"/>
      <c r="M47" s="6">
        <f t="shared" si="2"/>
      </c>
      <c r="N47" s="45"/>
      <c r="O47" s="8"/>
      <c r="P47" s="47"/>
      <c r="Q47" s="47"/>
      <c r="R47" s="48">
        <f t="shared" si="3"/>
      </c>
      <c r="S47" s="48"/>
      <c r="T47" s="49">
        <f t="shared" si="4"/>
      </c>
      <c r="U47" s="49"/>
    </row>
    <row r="48" spans="2:21" ht="13.5">
      <c r="B48" s="45">
        <v>40</v>
      </c>
      <c r="C48" s="46">
        <f t="shared" si="1"/>
      </c>
      <c r="D48" s="46"/>
      <c r="E48" s="45"/>
      <c r="F48" s="8"/>
      <c r="G48" s="45" t="s">
        <v>37</v>
      </c>
      <c r="H48" s="47"/>
      <c r="I48" s="47"/>
      <c r="J48" s="45"/>
      <c r="K48" s="46">
        <f t="shared" si="0"/>
      </c>
      <c r="L48" s="46"/>
      <c r="M48" s="6">
        <f t="shared" si="2"/>
      </c>
      <c r="N48" s="45"/>
      <c r="O48" s="8"/>
      <c r="P48" s="47"/>
      <c r="Q48" s="47"/>
      <c r="R48" s="48">
        <f t="shared" si="3"/>
      </c>
      <c r="S48" s="48"/>
      <c r="T48" s="49">
        <f t="shared" si="4"/>
      </c>
      <c r="U48" s="49"/>
    </row>
    <row r="49" spans="2:21" ht="13.5">
      <c r="B49" s="45">
        <v>41</v>
      </c>
      <c r="C49" s="46">
        <f t="shared" si="1"/>
      </c>
      <c r="D49" s="46"/>
      <c r="E49" s="45"/>
      <c r="F49" s="8"/>
      <c r="G49" s="45" t="s">
        <v>4</v>
      </c>
      <c r="H49" s="47"/>
      <c r="I49" s="47"/>
      <c r="J49" s="45"/>
      <c r="K49" s="46">
        <f t="shared" si="0"/>
      </c>
      <c r="L49" s="46"/>
      <c r="M49" s="6">
        <f t="shared" si="2"/>
      </c>
      <c r="N49" s="45"/>
      <c r="O49" s="8"/>
      <c r="P49" s="47"/>
      <c r="Q49" s="47"/>
      <c r="R49" s="48">
        <f t="shared" si="3"/>
      </c>
      <c r="S49" s="48"/>
      <c r="T49" s="49">
        <f t="shared" si="4"/>
      </c>
      <c r="U49" s="49"/>
    </row>
    <row r="50" spans="2:21" ht="13.5">
      <c r="B50" s="45">
        <v>42</v>
      </c>
      <c r="C50" s="46">
        <f t="shared" si="1"/>
      </c>
      <c r="D50" s="46"/>
      <c r="E50" s="45"/>
      <c r="F50" s="8"/>
      <c r="G50" s="45" t="s">
        <v>4</v>
      </c>
      <c r="H50" s="47"/>
      <c r="I50" s="47"/>
      <c r="J50" s="45"/>
      <c r="K50" s="46">
        <f t="shared" si="0"/>
      </c>
      <c r="L50" s="46"/>
      <c r="M50" s="6">
        <f t="shared" si="2"/>
      </c>
      <c r="N50" s="45"/>
      <c r="O50" s="8"/>
      <c r="P50" s="47"/>
      <c r="Q50" s="47"/>
      <c r="R50" s="48">
        <f t="shared" si="3"/>
      </c>
      <c r="S50" s="48"/>
      <c r="T50" s="49">
        <f t="shared" si="4"/>
      </c>
      <c r="U50" s="49"/>
    </row>
    <row r="51" spans="2:21" ht="13.5">
      <c r="B51" s="45">
        <v>43</v>
      </c>
      <c r="C51" s="46">
        <f t="shared" si="1"/>
      </c>
      <c r="D51" s="46"/>
      <c r="E51" s="45"/>
      <c r="F51" s="8"/>
      <c r="G51" s="45" t="s">
        <v>3</v>
      </c>
      <c r="H51" s="47"/>
      <c r="I51" s="47"/>
      <c r="J51" s="45"/>
      <c r="K51" s="46">
        <f t="shared" si="0"/>
      </c>
      <c r="L51" s="46"/>
      <c r="M51" s="6">
        <f t="shared" si="2"/>
      </c>
      <c r="N51" s="45"/>
      <c r="O51" s="8"/>
      <c r="P51" s="47"/>
      <c r="Q51" s="47"/>
      <c r="R51" s="48">
        <f t="shared" si="3"/>
      </c>
      <c r="S51" s="48"/>
      <c r="T51" s="49">
        <f t="shared" si="4"/>
      </c>
      <c r="U51" s="49"/>
    </row>
    <row r="52" spans="2:21" ht="13.5">
      <c r="B52" s="45">
        <v>44</v>
      </c>
      <c r="C52" s="46">
        <f t="shared" si="1"/>
      </c>
      <c r="D52" s="46"/>
      <c r="E52" s="45"/>
      <c r="F52" s="8"/>
      <c r="G52" s="45" t="s">
        <v>3</v>
      </c>
      <c r="H52" s="47"/>
      <c r="I52" s="47"/>
      <c r="J52" s="45"/>
      <c r="K52" s="46">
        <f t="shared" si="0"/>
      </c>
      <c r="L52" s="46"/>
      <c r="M52" s="6">
        <f t="shared" si="2"/>
      </c>
      <c r="N52" s="45"/>
      <c r="O52" s="8"/>
      <c r="P52" s="47"/>
      <c r="Q52" s="47"/>
      <c r="R52" s="48">
        <f t="shared" si="3"/>
      </c>
      <c r="S52" s="48"/>
      <c r="T52" s="49">
        <f t="shared" si="4"/>
      </c>
      <c r="U52" s="49"/>
    </row>
    <row r="53" spans="2:21" ht="13.5">
      <c r="B53" s="45">
        <v>45</v>
      </c>
      <c r="C53" s="46">
        <f t="shared" si="1"/>
      </c>
      <c r="D53" s="46"/>
      <c r="E53" s="45"/>
      <c r="F53" s="8"/>
      <c r="G53" s="45" t="s">
        <v>4</v>
      </c>
      <c r="H53" s="47"/>
      <c r="I53" s="47"/>
      <c r="J53" s="45"/>
      <c r="K53" s="46">
        <f t="shared" si="0"/>
      </c>
      <c r="L53" s="46"/>
      <c r="M53" s="6">
        <f t="shared" si="2"/>
      </c>
      <c r="N53" s="45"/>
      <c r="O53" s="8"/>
      <c r="P53" s="47"/>
      <c r="Q53" s="47"/>
      <c r="R53" s="48">
        <f t="shared" si="3"/>
      </c>
      <c r="S53" s="48"/>
      <c r="T53" s="49">
        <f t="shared" si="4"/>
      </c>
      <c r="U53" s="49"/>
    </row>
    <row r="54" spans="2:21" ht="13.5">
      <c r="B54" s="45">
        <v>46</v>
      </c>
      <c r="C54" s="46">
        <f t="shared" si="1"/>
      </c>
      <c r="D54" s="46"/>
      <c r="E54" s="45"/>
      <c r="F54" s="8"/>
      <c r="G54" s="45" t="s">
        <v>4</v>
      </c>
      <c r="H54" s="47"/>
      <c r="I54" s="47"/>
      <c r="J54" s="45"/>
      <c r="K54" s="46">
        <f t="shared" si="0"/>
      </c>
      <c r="L54" s="46"/>
      <c r="M54" s="6">
        <f t="shared" si="2"/>
      </c>
      <c r="N54" s="45"/>
      <c r="O54" s="8"/>
      <c r="P54" s="47"/>
      <c r="Q54" s="47"/>
      <c r="R54" s="48">
        <f t="shared" si="3"/>
      </c>
      <c r="S54" s="48"/>
      <c r="T54" s="49">
        <f t="shared" si="4"/>
      </c>
      <c r="U54" s="49"/>
    </row>
    <row r="55" spans="2:21" ht="13.5">
      <c r="B55" s="45">
        <v>47</v>
      </c>
      <c r="C55" s="46">
        <f t="shared" si="1"/>
      </c>
      <c r="D55" s="46"/>
      <c r="E55" s="45"/>
      <c r="F55" s="8"/>
      <c r="G55" s="45" t="s">
        <v>3</v>
      </c>
      <c r="H55" s="47"/>
      <c r="I55" s="47"/>
      <c r="J55" s="45"/>
      <c r="K55" s="46">
        <f t="shared" si="0"/>
      </c>
      <c r="L55" s="46"/>
      <c r="M55" s="6">
        <f t="shared" si="2"/>
      </c>
      <c r="N55" s="45"/>
      <c r="O55" s="8"/>
      <c r="P55" s="47"/>
      <c r="Q55" s="47"/>
      <c r="R55" s="48">
        <f t="shared" si="3"/>
      </c>
      <c r="S55" s="48"/>
      <c r="T55" s="49">
        <f t="shared" si="4"/>
      </c>
      <c r="U55" s="49"/>
    </row>
    <row r="56" spans="2:21" ht="13.5">
      <c r="B56" s="45">
        <v>48</v>
      </c>
      <c r="C56" s="46">
        <f t="shared" si="1"/>
      </c>
      <c r="D56" s="46"/>
      <c r="E56" s="45"/>
      <c r="F56" s="8"/>
      <c r="G56" s="45" t="s">
        <v>3</v>
      </c>
      <c r="H56" s="47"/>
      <c r="I56" s="47"/>
      <c r="J56" s="45"/>
      <c r="K56" s="46">
        <f t="shared" si="0"/>
      </c>
      <c r="L56" s="46"/>
      <c r="M56" s="6">
        <f t="shared" si="2"/>
      </c>
      <c r="N56" s="45"/>
      <c r="O56" s="8"/>
      <c r="P56" s="47"/>
      <c r="Q56" s="47"/>
      <c r="R56" s="48">
        <f t="shared" si="3"/>
      </c>
      <c r="S56" s="48"/>
      <c r="T56" s="49">
        <f t="shared" si="4"/>
      </c>
      <c r="U56" s="49"/>
    </row>
    <row r="57" spans="2:21" ht="13.5">
      <c r="B57" s="45">
        <v>49</v>
      </c>
      <c r="C57" s="46">
        <f t="shared" si="1"/>
      </c>
      <c r="D57" s="46"/>
      <c r="E57" s="45"/>
      <c r="F57" s="8"/>
      <c r="G57" s="45" t="s">
        <v>3</v>
      </c>
      <c r="H57" s="47"/>
      <c r="I57" s="47"/>
      <c r="J57" s="45"/>
      <c r="K57" s="46">
        <f t="shared" si="0"/>
      </c>
      <c r="L57" s="46"/>
      <c r="M57" s="6">
        <f t="shared" si="2"/>
      </c>
      <c r="N57" s="45"/>
      <c r="O57" s="8"/>
      <c r="P57" s="47"/>
      <c r="Q57" s="47"/>
      <c r="R57" s="48">
        <f t="shared" si="3"/>
      </c>
      <c r="S57" s="48"/>
      <c r="T57" s="49">
        <f t="shared" si="4"/>
      </c>
      <c r="U57" s="49"/>
    </row>
    <row r="58" spans="2:21" ht="13.5">
      <c r="B58" s="45">
        <v>50</v>
      </c>
      <c r="C58" s="46">
        <f t="shared" si="1"/>
      </c>
      <c r="D58" s="46"/>
      <c r="E58" s="45"/>
      <c r="F58" s="8"/>
      <c r="G58" s="45" t="s">
        <v>3</v>
      </c>
      <c r="H58" s="47"/>
      <c r="I58" s="47"/>
      <c r="J58" s="45"/>
      <c r="K58" s="46">
        <f t="shared" si="0"/>
      </c>
      <c r="L58" s="46"/>
      <c r="M58" s="6">
        <f t="shared" si="2"/>
      </c>
      <c r="N58" s="45"/>
      <c r="O58" s="8"/>
      <c r="P58" s="47"/>
      <c r="Q58" s="47"/>
      <c r="R58" s="48">
        <f t="shared" si="3"/>
      </c>
      <c r="S58" s="48"/>
      <c r="T58" s="49">
        <f t="shared" si="4"/>
      </c>
      <c r="U58" s="49"/>
    </row>
    <row r="59" spans="2:21" ht="13.5">
      <c r="B59" s="45">
        <v>51</v>
      </c>
      <c r="C59" s="46">
        <f t="shared" si="1"/>
      </c>
      <c r="D59" s="46"/>
      <c r="E59" s="45"/>
      <c r="F59" s="8"/>
      <c r="G59" s="45" t="s">
        <v>3</v>
      </c>
      <c r="H59" s="47"/>
      <c r="I59" s="47"/>
      <c r="J59" s="45"/>
      <c r="K59" s="46">
        <f t="shared" si="0"/>
      </c>
      <c r="L59" s="46"/>
      <c r="M59" s="6">
        <f t="shared" si="2"/>
      </c>
      <c r="N59" s="45"/>
      <c r="O59" s="8"/>
      <c r="P59" s="47"/>
      <c r="Q59" s="47"/>
      <c r="R59" s="48">
        <f t="shared" si="3"/>
      </c>
      <c r="S59" s="48"/>
      <c r="T59" s="49">
        <f t="shared" si="4"/>
      </c>
      <c r="U59" s="49"/>
    </row>
    <row r="60" spans="2:21" ht="13.5">
      <c r="B60" s="45">
        <v>52</v>
      </c>
      <c r="C60" s="46">
        <f t="shared" si="1"/>
      </c>
      <c r="D60" s="46"/>
      <c r="E60" s="45"/>
      <c r="F60" s="8"/>
      <c r="G60" s="45" t="s">
        <v>3</v>
      </c>
      <c r="H60" s="47"/>
      <c r="I60" s="47"/>
      <c r="J60" s="45"/>
      <c r="K60" s="46">
        <f t="shared" si="0"/>
      </c>
      <c r="L60" s="46"/>
      <c r="M60" s="6">
        <f t="shared" si="2"/>
      </c>
      <c r="N60" s="45"/>
      <c r="O60" s="8"/>
      <c r="P60" s="47"/>
      <c r="Q60" s="47"/>
      <c r="R60" s="48">
        <f t="shared" si="3"/>
      </c>
      <c r="S60" s="48"/>
      <c r="T60" s="49">
        <f t="shared" si="4"/>
      </c>
      <c r="U60" s="49"/>
    </row>
    <row r="61" spans="2:21" ht="13.5">
      <c r="B61" s="45">
        <v>53</v>
      </c>
      <c r="C61" s="46">
        <f t="shared" si="1"/>
      </c>
      <c r="D61" s="46"/>
      <c r="E61" s="45"/>
      <c r="F61" s="8"/>
      <c r="G61" s="45" t="s">
        <v>3</v>
      </c>
      <c r="H61" s="47"/>
      <c r="I61" s="47"/>
      <c r="J61" s="45"/>
      <c r="K61" s="46">
        <f t="shared" si="0"/>
      </c>
      <c r="L61" s="46"/>
      <c r="M61" s="6">
        <f t="shared" si="2"/>
      </c>
      <c r="N61" s="45"/>
      <c r="O61" s="8"/>
      <c r="P61" s="47"/>
      <c r="Q61" s="47"/>
      <c r="R61" s="48">
        <f t="shared" si="3"/>
      </c>
      <c r="S61" s="48"/>
      <c r="T61" s="49">
        <f t="shared" si="4"/>
      </c>
      <c r="U61" s="49"/>
    </row>
    <row r="62" spans="2:21" ht="13.5">
      <c r="B62" s="45">
        <v>54</v>
      </c>
      <c r="C62" s="46">
        <f t="shared" si="1"/>
      </c>
      <c r="D62" s="46"/>
      <c r="E62" s="45"/>
      <c r="F62" s="8"/>
      <c r="G62" s="45" t="s">
        <v>3</v>
      </c>
      <c r="H62" s="47"/>
      <c r="I62" s="47"/>
      <c r="J62" s="45"/>
      <c r="K62" s="46">
        <f t="shared" si="0"/>
      </c>
      <c r="L62" s="46"/>
      <c r="M62" s="6">
        <f t="shared" si="2"/>
      </c>
      <c r="N62" s="45"/>
      <c r="O62" s="8"/>
      <c r="P62" s="47"/>
      <c r="Q62" s="47"/>
      <c r="R62" s="48">
        <f t="shared" si="3"/>
      </c>
      <c r="S62" s="48"/>
      <c r="T62" s="49">
        <f t="shared" si="4"/>
      </c>
      <c r="U62" s="49"/>
    </row>
    <row r="63" spans="2:21" ht="13.5">
      <c r="B63" s="45">
        <v>55</v>
      </c>
      <c r="C63" s="46">
        <f t="shared" si="1"/>
      </c>
      <c r="D63" s="46"/>
      <c r="E63" s="45"/>
      <c r="F63" s="8"/>
      <c r="G63" s="45" t="s">
        <v>4</v>
      </c>
      <c r="H63" s="47"/>
      <c r="I63" s="47"/>
      <c r="J63" s="45"/>
      <c r="K63" s="46">
        <f t="shared" si="0"/>
      </c>
      <c r="L63" s="46"/>
      <c r="M63" s="6">
        <f t="shared" si="2"/>
      </c>
      <c r="N63" s="45"/>
      <c r="O63" s="8"/>
      <c r="P63" s="47"/>
      <c r="Q63" s="47"/>
      <c r="R63" s="48">
        <f t="shared" si="3"/>
      </c>
      <c r="S63" s="48"/>
      <c r="T63" s="49">
        <f t="shared" si="4"/>
      </c>
      <c r="U63" s="49"/>
    </row>
    <row r="64" spans="2:21" ht="13.5">
      <c r="B64" s="45">
        <v>56</v>
      </c>
      <c r="C64" s="46">
        <f t="shared" si="1"/>
      </c>
      <c r="D64" s="46"/>
      <c r="E64" s="45"/>
      <c r="F64" s="8"/>
      <c r="G64" s="45" t="s">
        <v>3</v>
      </c>
      <c r="H64" s="47"/>
      <c r="I64" s="47"/>
      <c r="J64" s="45"/>
      <c r="K64" s="46">
        <f t="shared" si="0"/>
      </c>
      <c r="L64" s="46"/>
      <c r="M64" s="6">
        <f t="shared" si="2"/>
      </c>
      <c r="N64" s="45"/>
      <c r="O64" s="8"/>
      <c r="P64" s="47"/>
      <c r="Q64" s="47"/>
      <c r="R64" s="48">
        <f t="shared" si="3"/>
      </c>
      <c r="S64" s="48"/>
      <c r="T64" s="49">
        <f t="shared" si="4"/>
      </c>
      <c r="U64" s="49"/>
    </row>
    <row r="65" spans="2:21" ht="13.5">
      <c r="B65" s="45">
        <v>57</v>
      </c>
      <c r="C65" s="46">
        <f t="shared" si="1"/>
      </c>
      <c r="D65" s="46"/>
      <c r="E65" s="45"/>
      <c r="F65" s="8"/>
      <c r="G65" s="45" t="s">
        <v>3</v>
      </c>
      <c r="H65" s="47"/>
      <c r="I65" s="47"/>
      <c r="J65" s="45"/>
      <c r="K65" s="46">
        <f t="shared" si="0"/>
      </c>
      <c r="L65" s="46"/>
      <c r="M65" s="6">
        <f t="shared" si="2"/>
      </c>
      <c r="N65" s="45"/>
      <c r="O65" s="8"/>
      <c r="P65" s="47"/>
      <c r="Q65" s="47"/>
      <c r="R65" s="48">
        <f t="shared" si="3"/>
      </c>
      <c r="S65" s="48"/>
      <c r="T65" s="49">
        <f t="shared" si="4"/>
      </c>
      <c r="U65" s="49"/>
    </row>
    <row r="66" spans="2:21" ht="13.5">
      <c r="B66" s="45">
        <v>58</v>
      </c>
      <c r="C66" s="46">
        <f t="shared" si="1"/>
      </c>
      <c r="D66" s="46"/>
      <c r="E66" s="45"/>
      <c r="F66" s="8"/>
      <c r="G66" s="45" t="s">
        <v>3</v>
      </c>
      <c r="H66" s="47"/>
      <c r="I66" s="47"/>
      <c r="J66" s="45"/>
      <c r="K66" s="46">
        <f t="shared" si="0"/>
      </c>
      <c r="L66" s="46"/>
      <c r="M66" s="6">
        <f t="shared" si="2"/>
      </c>
      <c r="N66" s="45"/>
      <c r="O66" s="8"/>
      <c r="P66" s="47"/>
      <c r="Q66" s="47"/>
      <c r="R66" s="48">
        <f t="shared" si="3"/>
      </c>
      <c r="S66" s="48"/>
      <c r="T66" s="49">
        <f t="shared" si="4"/>
      </c>
      <c r="U66" s="49"/>
    </row>
    <row r="67" spans="2:21" ht="13.5">
      <c r="B67" s="45">
        <v>59</v>
      </c>
      <c r="C67" s="46">
        <f t="shared" si="1"/>
      </c>
      <c r="D67" s="46"/>
      <c r="E67" s="45"/>
      <c r="F67" s="8"/>
      <c r="G67" s="45" t="s">
        <v>3</v>
      </c>
      <c r="H67" s="47"/>
      <c r="I67" s="47"/>
      <c r="J67" s="45"/>
      <c r="K67" s="46">
        <f t="shared" si="0"/>
      </c>
      <c r="L67" s="46"/>
      <c r="M67" s="6">
        <f t="shared" si="2"/>
      </c>
      <c r="N67" s="45"/>
      <c r="O67" s="8"/>
      <c r="P67" s="47"/>
      <c r="Q67" s="47"/>
      <c r="R67" s="48">
        <f t="shared" si="3"/>
      </c>
      <c r="S67" s="48"/>
      <c r="T67" s="49">
        <f t="shared" si="4"/>
      </c>
      <c r="U67" s="49"/>
    </row>
    <row r="68" spans="2:21" ht="13.5">
      <c r="B68" s="45">
        <v>60</v>
      </c>
      <c r="C68" s="46">
        <f t="shared" si="1"/>
      </c>
      <c r="D68" s="46"/>
      <c r="E68" s="45"/>
      <c r="F68" s="8"/>
      <c r="G68" s="45" t="s">
        <v>4</v>
      </c>
      <c r="H68" s="47"/>
      <c r="I68" s="47"/>
      <c r="J68" s="45"/>
      <c r="K68" s="46">
        <f t="shared" si="0"/>
      </c>
      <c r="L68" s="46"/>
      <c r="M68" s="6">
        <f t="shared" si="2"/>
      </c>
      <c r="N68" s="45"/>
      <c r="O68" s="8"/>
      <c r="P68" s="47"/>
      <c r="Q68" s="47"/>
      <c r="R68" s="48">
        <f t="shared" si="3"/>
      </c>
      <c r="S68" s="48"/>
      <c r="T68" s="49">
        <f t="shared" si="4"/>
      </c>
      <c r="U68" s="49"/>
    </row>
    <row r="69" spans="2:21" ht="13.5">
      <c r="B69" s="45">
        <v>61</v>
      </c>
      <c r="C69" s="46">
        <f t="shared" si="1"/>
      </c>
      <c r="D69" s="46"/>
      <c r="E69" s="45"/>
      <c r="F69" s="8"/>
      <c r="G69" s="45" t="s">
        <v>4</v>
      </c>
      <c r="H69" s="47"/>
      <c r="I69" s="47"/>
      <c r="J69" s="45"/>
      <c r="K69" s="46">
        <f t="shared" si="0"/>
      </c>
      <c r="L69" s="46"/>
      <c r="M69" s="6">
        <f t="shared" si="2"/>
      </c>
      <c r="N69" s="45"/>
      <c r="O69" s="8"/>
      <c r="P69" s="47"/>
      <c r="Q69" s="47"/>
      <c r="R69" s="48">
        <f t="shared" si="3"/>
      </c>
      <c r="S69" s="48"/>
      <c r="T69" s="49">
        <f t="shared" si="4"/>
      </c>
      <c r="U69" s="49"/>
    </row>
    <row r="70" spans="2:21" ht="13.5">
      <c r="B70" s="45">
        <v>62</v>
      </c>
      <c r="C70" s="46">
        <f t="shared" si="1"/>
      </c>
      <c r="D70" s="46"/>
      <c r="E70" s="45"/>
      <c r="F70" s="8"/>
      <c r="G70" s="45" t="s">
        <v>3</v>
      </c>
      <c r="H70" s="47"/>
      <c r="I70" s="47"/>
      <c r="J70" s="45"/>
      <c r="K70" s="46">
        <f t="shared" si="0"/>
      </c>
      <c r="L70" s="46"/>
      <c r="M70" s="6">
        <f t="shared" si="2"/>
      </c>
      <c r="N70" s="45"/>
      <c r="O70" s="8"/>
      <c r="P70" s="47"/>
      <c r="Q70" s="47"/>
      <c r="R70" s="48">
        <f t="shared" si="3"/>
      </c>
      <c r="S70" s="48"/>
      <c r="T70" s="49">
        <f t="shared" si="4"/>
      </c>
      <c r="U70" s="49"/>
    </row>
    <row r="71" spans="2:21" ht="13.5">
      <c r="B71" s="45">
        <v>63</v>
      </c>
      <c r="C71" s="46">
        <f t="shared" si="1"/>
      </c>
      <c r="D71" s="46"/>
      <c r="E71" s="45"/>
      <c r="F71" s="8"/>
      <c r="G71" s="45" t="s">
        <v>4</v>
      </c>
      <c r="H71" s="47"/>
      <c r="I71" s="47"/>
      <c r="J71" s="45"/>
      <c r="K71" s="46">
        <f t="shared" si="0"/>
      </c>
      <c r="L71" s="46"/>
      <c r="M71" s="6">
        <f t="shared" si="2"/>
      </c>
      <c r="N71" s="45"/>
      <c r="O71" s="8"/>
      <c r="P71" s="47"/>
      <c r="Q71" s="47"/>
      <c r="R71" s="48">
        <f t="shared" si="3"/>
      </c>
      <c r="S71" s="48"/>
      <c r="T71" s="49">
        <f t="shared" si="4"/>
      </c>
      <c r="U71" s="49"/>
    </row>
    <row r="72" spans="2:21" ht="13.5">
      <c r="B72" s="45">
        <v>64</v>
      </c>
      <c r="C72" s="46">
        <f t="shared" si="1"/>
      </c>
      <c r="D72" s="46"/>
      <c r="E72" s="45"/>
      <c r="F72" s="8"/>
      <c r="G72" s="45" t="s">
        <v>3</v>
      </c>
      <c r="H72" s="47"/>
      <c r="I72" s="47"/>
      <c r="J72" s="45"/>
      <c r="K72" s="46">
        <f t="shared" si="0"/>
      </c>
      <c r="L72" s="46"/>
      <c r="M72" s="6">
        <f t="shared" si="2"/>
      </c>
      <c r="N72" s="45"/>
      <c r="O72" s="8"/>
      <c r="P72" s="47"/>
      <c r="Q72" s="47"/>
      <c r="R72" s="48">
        <f t="shared" si="3"/>
      </c>
      <c r="S72" s="48"/>
      <c r="T72" s="49">
        <f t="shared" si="4"/>
      </c>
      <c r="U72" s="49"/>
    </row>
    <row r="73" spans="2:21" ht="13.5">
      <c r="B73" s="45">
        <v>65</v>
      </c>
      <c r="C73" s="46">
        <f t="shared" si="1"/>
      </c>
      <c r="D73" s="46"/>
      <c r="E73" s="45"/>
      <c r="F73" s="8"/>
      <c r="G73" s="45" t="s">
        <v>4</v>
      </c>
      <c r="H73" s="47"/>
      <c r="I73" s="47"/>
      <c r="J73" s="45"/>
      <c r="K73" s="46">
        <f aca="true" t="shared" si="5" ref="K73:K108">IF(F73="","",C73*0.03)</f>
      </c>
      <c r="L73" s="46"/>
      <c r="M73" s="6">
        <f t="shared" si="2"/>
      </c>
      <c r="N73" s="45"/>
      <c r="O73" s="8"/>
      <c r="P73" s="47"/>
      <c r="Q73" s="47"/>
      <c r="R73" s="48">
        <f t="shared" si="3"/>
      </c>
      <c r="S73" s="48"/>
      <c r="T73" s="49">
        <f t="shared" si="4"/>
      </c>
      <c r="U73" s="49"/>
    </row>
    <row r="74" spans="2:21" ht="13.5">
      <c r="B74" s="45">
        <v>66</v>
      </c>
      <c r="C74" s="46">
        <f aca="true" t="shared" si="6" ref="C74:C108">IF(R73="","",C73+R73)</f>
      </c>
      <c r="D74" s="46"/>
      <c r="E74" s="45"/>
      <c r="F74" s="8"/>
      <c r="G74" s="45" t="s">
        <v>4</v>
      </c>
      <c r="H74" s="47"/>
      <c r="I74" s="47"/>
      <c r="J74" s="45"/>
      <c r="K74" s="46">
        <f t="shared" si="5"/>
      </c>
      <c r="L74" s="46"/>
      <c r="M74" s="6">
        <f aca="true" t="shared" si="7" ref="M74:M108">IF(J74="","",(K74/J74)/1000)</f>
      </c>
      <c r="N74" s="45"/>
      <c r="O74" s="8"/>
      <c r="P74" s="47"/>
      <c r="Q74" s="47"/>
      <c r="R74" s="48">
        <f aca="true" t="shared" si="8" ref="R74:R108">IF(O74="","",(IF(G74="売",H74-P74,P74-H74))*M74*100000)</f>
      </c>
      <c r="S74" s="48"/>
      <c r="T74" s="49">
        <f aca="true" t="shared" si="9" ref="T74:T108">IF(O74="","",IF(R74&lt;0,J74*(-1),IF(G74="買",(P74-H74)*100,(H74-P74)*100)))</f>
      </c>
      <c r="U74" s="49"/>
    </row>
    <row r="75" spans="2:21" ht="13.5">
      <c r="B75" s="45">
        <v>67</v>
      </c>
      <c r="C75" s="46">
        <f t="shared" si="6"/>
      </c>
      <c r="D75" s="46"/>
      <c r="E75" s="45"/>
      <c r="F75" s="8"/>
      <c r="G75" s="45" t="s">
        <v>3</v>
      </c>
      <c r="H75" s="47"/>
      <c r="I75" s="47"/>
      <c r="J75" s="45"/>
      <c r="K75" s="46">
        <f t="shared" si="5"/>
      </c>
      <c r="L75" s="46"/>
      <c r="M75" s="6">
        <f t="shared" si="7"/>
      </c>
      <c r="N75" s="45"/>
      <c r="O75" s="8"/>
      <c r="P75" s="47"/>
      <c r="Q75" s="47"/>
      <c r="R75" s="48">
        <f t="shared" si="8"/>
      </c>
      <c r="S75" s="48"/>
      <c r="T75" s="49">
        <f t="shared" si="9"/>
      </c>
      <c r="U75" s="49"/>
    </row>
    <row r="76" spans="2:21" ht="13.5">
      <c r="B76" s="45">
        <v>68</v>
      </c>
      <c r="C76" s="46">
        <f t="shared" si="6"/>
      </c>
      <c r="D76" s="46"/>
      <c r="E76" s="45"/>
      <c r="F76" s="8"/>
      <c r="G76" s="45" t="s">
        <v>3</v>
      </c>
      <c r="H76" s="47"/>
      <c r="I76" s="47"/>
      <c r="J76" s="45"/>
      <c r="K76" s="46">
        <f t="shared" si="5"/>
      </c>
      <c r="L76" s="46"/>
      <c r="M76" s="6">
        <f t="shared" si="7"/>
      </c>
      <c r="N76" s="45"/>
      <c r="O76" s="8"/>
      <c r="P76" s="47"/>
      <c r="Q76" s="47"/>
      <c r="R76" s="48">
        <f t="shared" si="8"/>
      </c>
      <c r="S76" s="48"/>
      <c r="T76" s="49">
        <f t="shared" si="9"/>
      </c>
      <c r="U76" s="49"/>
    </row>
    <row r="77" spans="2:21" ht="13.5">
      <c r="B77" s="45">
        <v>69</v>
      </c>
      <c r="C77" s="46">
        <f t="shared" si="6"/>
      </c>
      <c r="D77" s="46"/>
      <c r="E77" s="45"/>
      <c r="F77" s="8"/>
      <c r="G77" s="45" t="s">
        <v>3</v>
      </c>
      <c r="H77" s="47"/>
      <c r="I77" s="47"/>
      <c r="J77" s="45"/>
      <c r="K77" s="46">
        <f t="shared" si="5"/>
      </c>
      <c r="L77" s="46"/>
      <c r="M77" s="6">
        <f t="shared" si="7"/>
      </c>
      <c r="N77" s="45"/>
      <c r="O77" s="8"/>
      <c r="P77" s="47"/>
      <c r="Q77" s="47"/>
      <c r="R77" s="48">
        <f t="shared" si="8"/>
      </c>
      <c r="S77" s="48"/>
      <c r="T77" s="49">
        <f t="shared" si="9"/>
      </c>
      <c r="U77" s="49"/>
    </row>
    <row r="78" spans="2:21" ht="13.5">
      <c r="B78" s="45">
        <v>70</v>
      </c>
      <c r="C78" s="46">
        <f t="shared" si="6"/>
      </c>
      <c r="D78" s="46"/>
      <c r="E78" s="45"/>
      <c r="F78" s="8"/>
      <c r="G78" s="45" t="s">
        <v>4</v>
      </c>
      <c r="H78" s="47"/>
      <c r="I78" s="47"/>
      <c r="J78" s="45"/>
      <c r="K78" s="46">
        <f t="shared" si="5"/>
      </c>
      <c r="L78" s="46"/>
      <c r="M78" s="6">
        <f t="shared" si="7"/>
      </c>
      <c r="N78" s="45"/>
      <c r="O78" s="8"/>
      <c r="P78" s="47"/>
      <c r="Q78" s="47"/>
      <c r="R78" s="48">
        <f t="shared" si="8"/>
      </c>
      <c r="S78" s="48"/>
      <c r="T78" s="49">
        <f t="shared" si="9"/>
      </c>
      <c r="U78" s="49"/>
    </row>
    <row r="79" spans="2:21" ht="13.5">
      <c r="B79" s="45">
        <v>71</v>
      </c>
      <c r="C79" s="46">
        <f t="shared" si="6"/>
      </c>
      <c r="D79" s="46"/>
      <c r="E79" s="45"/>
      <c r="F79" s="8"/>
      <c r="G79" s="45" t="s">
        <v>3</v>
      </c>
      <c r="H79" s="47"/>
      <c r="I79" s="47"/>
      <c r="J79" s="45"/>
      <c r="K79" s="46">
        <f t="shared" si="5"/>
      </c>
      <c r="L79" s="46"/>
      <c r="M79" s="6">
        <f t="shared" si="7"/>
      </c>
      <c r="N79" s="45"/>
      <c r="O79" s="8"/>
      <c r="P79" s="47"/>
      <c r="Q79" s="47"/>
      <c r="R79" s="48">
        <f t="shared" si="8"/>
      </c>
      <c r="S79" s="48"/>
      <c r="T79" s="49">
        <f t="shared" si="9"/>
      </c>
      <c r="U79" s="49"/>
    </row>
    <row r="80" spans="2:21" ht="13.5">
      <c r="B80" s="45">
        <v>72</v>
      </c>
      <c r="C80" s="46">
        <f t="shared" si="6"/>
      </c>
      <c r="D80" s="46"/>
      <c r="E80" s="45"/>
      <c r="F80" s="8"/>
      <c r="G80" s="45" t="s">
        <v>4</v>
      </c>
      <c r="H80" s="47"/>
      <c r="I80" s="47"/>
      <c r="J80" s="45"/>
      <c r="K80" s="46">
        <f t="shared" si="5"/>
      </c>
      <c r="L80" s="46"/>
      <c r="M80" s="6">
        <f t="shared" si="7"/>
      </c>
      <c r="N80" s="45"/>
      <c r="O80" s="8"/>
      <c r="P80" s="47"/>
      <c r="Q80" s="47"/>
      <c r="R80" s="48">
        <f t="shared" si="8"/>
      </c>
      <c r="S80" s="48"/>
      <c r="T80" s="49">
        <f t="shared" si="9"/>
      </c>
      <c r="U80" s="49"/>
    </row>
    <row r="81" spans="2:21" ht="13.5">
      <c r="B81" s="45">
        <v>73</v>
      </c>
      <c r="C81" s="46">
        <f t="shared" si="6"/>
      </c>
      <c r="D81" s="46"/>
      <c r="E81" s="45"/>
      <c r="F81" s="8"/>
      <c r="G81" s="45" t="s">
        <v>3</v>
      </c>
      <c r="H81" s="47"/>
      <c r="I81" s="47"/>
      <c r="J81" s="45"/>
      <c r="K81" s="46">
        <f t="shared" si="5"/>
      </c>
      <c r="L81" s="46"/>
      <c r="M81" s="6">
        <f t="shared" si="7"/>
      </c>
      <c r="N81" s="45"/>
      <c r="O81" s="8"/>
      <c r="P81" s="47"/>
      <c r="Q81" s="47"/>
      <c r="R81" s="48">
        <f t="shared" si="8"/>
      </c>
      <c r="S81" s="48"/>
      <c r="T81" s="49">
        <f t="shared" si="9"/>
      </c>
      <c r="U81" s="49"/>
    </row>
    <row r="82" spans="2:21" ht="13.5">
      <c r="B82" s="45">
        <v>74</v>
      </c>
      <c r="C82" s="46">
        <f t="shared" si="6"/>
      </c>
      <c r="D82" s="46"/>
      <c r="E82" s="45"/>
      <c r="F82" s="8"/>
      <c r="G82" s="45" t="s">
        <v>3</v>
      </c>
      <c r="H82" s="47"/>
      <c r="I82" s="47"/>
      <c r="J82" s="45"/>
      <c r="K82" s="46">
        <f t="shared" si="5"/>
      </c>
      <c r="L82" s="46"/>
      <c r="M82" s="6">
        <f t="shared" si="7"/>
      </c>
      <c r="N82" s="45"/>
      <c r="O82" s="8"/>
      <c r="P82" s="47"/>
      <c r="Q82" s="47"/>
      <c r="R82" s="48">
        <f t="shared" si="8"/>
      </c>
      <c r="S82" s="48"/>
      <c r="T82" s="49">
        <f t="shared" si="9"/>
      </c>
      <c r="U82" s="49"/>
    </row>
    <row r="83" spans="2:21" ht="13.5">
      <c r="B83" s="45">
        <v>75</v>
      </c>
      <c r="C83" s="46">
        <f t="shared" si="6"/>
      </c>
      <c r="D83" s="46"/>
      <c r="E83" s="45"/>
      <c r="F83" s="8"/>
      <c r="G83" s="45" t="s">
        <v>3</v>
      </c>
      <c r="H83" s="47"/>
      <c r="I83" s="47"/>
      <c r="J83" s="45"/>
      <c r="K83" s="46">
        <f t="shared" si="5"/>
      </c>
      <c r="L83" s="46"/>
      <c r="M83" s="6">
        <f t="shared" si="7"/>
      </c>
      <c r="N83" s="45"/>
      <c r="O83" s="8"/>
      <c r="P83" s="47"/>
      <c r="Q83" s="47"/>
      <c r="R83" s="48">
        <f t="shared" si="8"/>
      </c>
      <c r="S83" s="48"/>
      <c r="T83" s="49">
        <f t="shared" si="9"/>
      </c>
      <c r="U83" s="49"/>
    </row>
    <row r="84" spans="2:21" ht="13.5">
      <c r="B84" s="45">
        <v>76</v>
      </c>
      <c r="C84" s="46">
        <f t="shared" si="6"/>
      </c>
      <c r="D84" s="46"/>
      <c r="E84" s="45"/>
      <c r="F84" s="8"/>
      <c r="G84" s="45" t="s">
        <v>3</v>
      </c>
      <c r="H84" s="47"/>
      <c r="I84" s="47"/>
      <c r="J84" s="45"/>
      <c r="K84" s="46">
        <f t="shared" si="5"/>
      </c>
      <c r="L84" s="46"/>
      <c r="M84" s="6">
        <f t="shared" si="7"/>
      </c>
      <c r="N84" s="45"/>
      <c r="O84" s="8"/>
      <c r="P84" s="47"/>
      <c r="Q84" s="47"/>
      <c r="R84" s="48">
        <f t="shared" si="8"/>
      </c>
      <c r="S84" s="48"/>
      <c r="T84" s="49">
        <f t="shared" si="9"/>
      </c>
      <c r="U84" s="49"/>
    </row>
    <row r="85" spans="2:21" ht="13.5">
      <c r="B85" s="45">
        <v>77</v>
      </c>
      <c r="C85" s="46">
        <f t="shared" si="6"/>
      </c>
      <c r="D85" s="46"/>
      <c r="E85" s="45"/>
      <c r="F85" s="8"/>
      <c r="G85" s="45" t="s">
        <v>4</v>
      </c>
      <c r="H85" s="47"/>
      <c r="I85" s="47"/>
      <c r="J85" s="45"/>
      <c r="K85" s="46">
        <f t="shared" si="5"/>
      </c>
      <c r="L85" s="46"/>
      <c r="M85" s="6">
        <f t="shared" si="7"/>
      </c>
      <c r="N85" s="45"/>
      <c r="O85" s="8"/>
      <c r="P85" s="47"/>
      <c r="Q85" s="47"/>
      <c r="R85" s="48">
        <f t="shared" si="8"/>
      </c>
      <c r="S85" s="48"/>
      <c r="T85" s="49">
        <f t="shared" si="9"/>
      </c>
      <c r="U85" s="49"/>
    </row>
    <row r="86" spans="2:21" ht="13.5">
      <c r="B86" s="45">
        <v>78</v>
      </c>
      <c r="C86" s="46">
        <f t="shared" si="6"/>
      </c>
      <c r="D86" s="46"/>
      <c r="E86" s="45"/>
      <c r="F86" s="8"/>
      <c r="G86" s="45" t="s">
        <v>3</v>
      </c>
      <c r="H86" s="47"/>
      <c r="I86" s="47"/>
      <c r="J86" s="45"/>
      <c r="K86" s="46">
        <f t="shared" si="5"/>
      </c>
      <c r="L86" s="46"/>
      <c r="M86" s="6">
        <f t="shared" si="7"/>
      </c>
      <c r="N86" s="45"/>
      <c r="O86" s="8"/>
      <c r="P86" s="47"/>
      <c r="Q86" s="47"/>
      <c r="R86" s="48">
        <f t="shared" si="8"/>
      </c>
      <c r="S86" s="48"/>
      <c r="T86" s="49">
        <f t="shared" si="9"/>
      </c>
      <c r="U86" s="49"/>
    </row>
    <row r="87" spans="2:21" ht="13.5">
      <c r="B87" s="45">
        <v>79</v>
      </c>
      <c r="C87" s="46">
        <f t="shared" si="6"/>
      </c>
      <c r="D87" s="46"/>
      <c r="E87" s="45"/>
      <c r="F87" s="8"/>
      <c r="G87" s="45" t="s">
        <v>4</v>
      </c>
      <c r="H87" s="47"/>
      <c r="I87" s="47"/>
      <c r="J87" s="45"/>
      <c r="K87" s="46">
        <f t="shared" si="5"/>
      </c>
      <c r="L87" s="46"/>
      <c r="M87" s="6">
        <f t="shared" si="7"/>
      </c>
      <c r="N87" s="45"/>
      <c r="O87" s="8"/>
      <c r="P87" s="47"/>
      <c r="Q87" s="47"/>
      <c r="R87" s="48">
        <f t="shared" si="8"/>
      </c>
      <c r="S87" s="48"/>
      <c r="T87" s="49">
        <f t="shared" si="9"/>
      </c>
      <c r="U87" s="49"/>
    </row>
    <row r="88" spans="2:21" ht="13.5">
      <c r="B88" s="45">
        <v>80</v>
      </c>
      <c r="C88" s="46">
        <f t="shared" si="6"/>
      </c>
      <c r="D88" s="46"/>
      <c r="E88" s="45"/>
      <c r="F88" s="8"/>
      <c r="G88" s="45" t="s">
        <v>4</v>
      </c>
      <c r="H88" s="47"/>
      <c r="I88" s="47"/>
      <c r="J88" s="45"/>
      <c r="K88" s="46">
        <f t="shared" si="5"/>
      </c>
      <c r="L88" s="46"/>
      <c r="M88" s="6">
        <f t="shared" si="7"/>
      </c>
      <c r="N88" s="45"/>
      <c r="O88" s="8"/>
      <c r="P88" s="47"/>
      <c r="Q88" s="47"/>
      <c r="R88" s="48">
        <f t="shared" si="8"/>
      </c>
      <c r="S88" s="48"/>
      <c r="T88" s="49">
        <f t="shared" si="9"/>
      </c>
      <c r="U88" s="49"/>
    </row>
    <row r="89" spans="2:21" ht="13.5">
      <c r="B89" s="45">
        <v>81</v>
      </c>
      <c r="C89" s="46">
        <f t="shared" si="6"/>
      </c>
      <c r="D89" s="46"/>
      <c r="E89" s="45"/>
      <c r="F89" s="8"/>
      <c r="G89" s="45" t="s">
        <v>4</v>
      </c>
      <c r="H89" s="47"/>
      <c r="I89" s="47"/>
      <c r="J89" s="45"/>
      <c r="K89" s="46">
        <f t="shared" si="5"/>
      </c>
      <c r="L89" s="46"/>
      <c r="M89" s="6">
        <f t="shared" si="7"/>
      </c>
      <c r="N89" s="45"/>
      <c r="O89" s="8"/>
      <c r="P89" s="47"/>
      <c r="Q89" s="47"/>
      <c r="R89" s="48">
        <f t="shared" si="8"/>
      </c>
      <c r="S89" s="48"/>
      <c r="T89" s="49">
        <f t="shared" si="9"/>
      </c>
      <c r="U89" s="49"/>
    </row>
    <row r="90" spans="2:21" ht="13.5">
      <c r="B90" s="45">
        <v>82</v>
      </c>
      <c r="C90" s="46">
        <f t="shared" si="6"/>
      </c>
      <c r="D90" s="46"/>
      <c r="E90" s="45"/>
      <c r="F90" s="8"/>
      <c r="G90" s="45" t="s">
        <v>4</v>
      </c>
      <c r="H90" s="47"/>
      <c r="I90" s="47"/>
      <c r="J90" s="45"/>
      <c r="K90" s="46">
        <f t="shared" si="5"/>
      </c>
      <c r="L90" s="46"/>
      <c r="M90" s="6">
        <f t="shared" si="7"/>
      </c>
      <c r="N90" s="45"/>
      <c r="O90" s="8"/>
      <c r="P90" s="47"/>
      <c r="Q90" s="47"/>
      <c r="R90" s="48">
        <f t="shared" si="8"/>
      </c>
      <c r="S90" s="48"/>
      <c r="T90" s="49">
        <f t="shared" si="9"/>
      </c>
      <c r="U90" s="49"/>
    </row>
    <row r="91" spans="2:21" ht="13.5">
      <c r="B91" s="45">
        <v>83</v>
      </c>
      <c r="C91" s="46">
        <f t="shared" si="6"/>
      </c>
      <c r="D91" s="46"/>
      <c r="E91" s="45"/>
      <c r="F91" s="8"/>
      <c r="G91" s="45" t="s">
        <v>4</v>
      </c>
      <c r="H91" s="47"/>
      <c r="I91" s="47"/>
      <c r="J91" s="45"/>
      <c r="K91" s="46">
        <f t="shared" si="5"/>
      </c>
      <c r="L91" s="46"/>
      <c r="M91" s="6">
        <f t="shared" si="7"/>
      </c>
      <c r="N91" s="45"/>
      <c r="O91" s="8"/>
      <c r="P91" s="47"/>
      <c r="Q91" s="47"/>
      <c r="R91" s="48">
        <f t="shared" si="8"/>
      </c>
      <c r="S91" s="48"/>
      <c r="T91" s="49">
        <f t="shared" si="9"/>
      </c>
      <c r="U91" s="49"/>
    </row>
    <row r="92" spans="2:21" ht="13.5">
      <c r="B92" s="45">
        <v>84</v>
      </c>
      <c r="C92" s="46">
        <f t="shared" si="6"/>
      </c>
      <c r="D92" s="46"/>
      <c r="E92" s="45"/>
      <c r="F92" s="8"/>
      <c r="G92" s="45" t="s">
        <v>3</v>
      </c>
      <c r="H92" s="47"/>
      <c r="I92" s="47"/>
      <c r="J92" s="45"/>
      <c r="K92" s="46">
        <f t="shared" si="5"/>
      </c>
      <c r="L92" s="46"/>
      <c r="M92" s="6">
        <f t="shared" si="7"/>
      </c>
      <c r="N92" s="45"/>
      <c r="O92" s="8"/>
      <c r="P92" s="47"/>
      <c r="Q92" s="47"/>
      <c r="R92" s="48">
        <f t="shared" si="8"/>
      </c>
      <c r="S92" s="48"/>
      <c r="T92" s="49">
        <f t="shared" si="9"/>
      </c>
      <c r="U92" s="49"/>
    </row>
    <row r="93" spans="2:21" ht="13.5">
      <c r="B93" s="45">
        <v>85</v>
      </c>
      <c r="C93" s="46">
        <f t="shared" si="6"/>
      </c>
      <c r="D93" s="46"/>
      <c r="E93" s="45"/>
      <c r="F93" s="8"/>
      <c r="G93" s="45" t="s">
        <v>4</v>
      </c>
      <c r="H93" s="47"/>
      <c r="I93" s="47"/>
      <c r="J93" s="45"/>
      <c r="K93" s="46">
        <f t="shared" si="5"/>
      </c>
      <c r="L93" s="46"/>
      <c r="M93" s="6">
        <f t="shared" si="7"/>
      </c>
      <c r="N93" s="45"/>
      <c r="O93" s="8"/>
      <c r="P93" s="47"/>
      <c r="Q93" s="47"/>
      <c r="R93" s="48">
        <f t="shared" si="8"/>
      </c>
      <c r="S93" s="48"/>
      <c r="T93" s="49">
        <f t="shared" si="9"/>
      </c>
      <c r="U93" s="49"/>
    </row>
    <row r="94" spans="2:21" ht="13.5">
      <c r="B94" s="45">
        <v>86</v>
      </c>
      <c r="C94" s="46">
        <f t="shared" si="6"/>
      </c>
      <c r="D94" s="46"/>
      <c r="E94" s="45"/>
      <c r="F94" s="8"/>
      <c r="G94" s="45" t="s">
        <v>3</v>
      </c>
      <c r="H94" s="47"/>
      <c r="I94" s="47"/>
      <c r="J94" s="45"/>
      <c r="K94" s="46">
        <f t="shared" si="5"/>
      </c>
      <c r="L94" s="46"/>
      <c r="M94" s="6">
        <f t="shared" si="7"/>
      </c>
      <c r="N94" s="45"/>
      <c r="O94" s="8"/>
      <c r="P94" s="47"/>
      <c r="Q94" s="47"/>
      <c r="R94" s="48">
        <f t="shared" si="8"/>
      </c>
      <c r="S94" s="48"/>
      <c r="T94" s="49">
        <f t="shared" si="9"/>
      </c>
      <c r="U94" s="49"/>
    </row>
    <row r="95" spans="2:21" ht="13.5">
      <c r="B95" s="45">
        <v>87</v>
      </c>
      <c r="C95" s="46">
        <f t="shared" si="6"/>
      </c>
      <c r="D95" s="46"/>
      <c r="E95" s="45"/>
      <c r="F95" s="8"/>
      <c r="G95" s="45" t="s">
        <v>4</v>
      </c>
      <c r="H95" s="47"/>
      <c r="I95" s="47"/>
      <c r="J95" s="45"/>
      <c r="K95" s="46">
        <f t="shared" si="5"/>
      </c>
      <c r="L95" s="46"/>
      <c r="M95" s="6">
        <f t="shared" si="7"/>
      </c>
      <c r="N95" s="45"/>
      <c r="O95" s="8"/>
      <c r="P95" s="47"/>
      <c r="Q95" s="47"/>
      <c r="R95" s="48">
        <f t="shared" si="8"/>
      </c>
      <c r="S95" s="48"/>
      <c r="T95" s="49">
        <f t="shared" si="9"/>
      </c>
      <c r="U95" s="49"/>
    </row>
    <row r="96" spans="2:21" ht="13.5">
      <c r="B96" s="45">
        <v>88</v>
      </c>
      <c r="C96" s="46">
        <f t="shared" si="6"/>
      </c>
      <c r="D96" s="46"/>
      <c r="E96" s="45"/>
      <c r="F96" s="8"/>
      <c r="G96" s="45" t="s">
        <v>3</v>
      </c>
      <c r="H96" s="47"/>
      <c r="I96" s="47"/>
      <c r="J96" s="45"/>
      <c r="K96" s="46">
        <f t="shared" si="5"/>
      </c>
      <c r="L96" s="46"/>
      <c r="M96" s="6">
        <f t="shared" si="7"/>
      </c>
      <c r="N96" s="45"/>
      <c r="O96" s="8"/>
      <c r="P96" s="47"/>
      <c r="Q96" s="47"/>
      <c r="R96" s="48">
        <f t="shared" si="8"/>
      </c>
      <c r="S96" s="48"/>
      <c r="T96" s="49">
        <f t="shared" si="9"/>
      </c>
      <c r="U96" s="49"/>
    </row>
    <row r="97" spans="2:21" ht="13.5">
      <c r="B97" s="45">
        <v>89</v>
      </c>
      <c r="C97" s="46">
        <f t="shared" si="6"/>
      </c>
      <c r="D97" s="46"/>
      <c r="E97" s="45"/>
      <c r="F97" s="8"/>
      <c r="G97" s="45" t="s">
        <v>4</v>
      </c>
      <c r="H97" s="47"/>
      <c r="I97" s="47"/>
      <c r="J97" s="45"/>
      <c r="K97" s="46">
        <f t="shared" si="5"/>
      </c>
      <c r="L97" s="46"/>
      <c r="M97" s="6">
        <f t="shared" si="7"/>
      </c>
      <c r="N97" s="45"/>
      <c r="O97" s="8"/>
      <c r="P97" s="47"/>
      <c r="Q97" s="47"/>
      <c r="R97" s="48">
        <f t="shared" si="8"/>
      </c>
      <c r="S97" s="48"/>
      <c r="T97" s="49">
        <f t="shared" si="9"/>
      </c>
      <c r="U97" s="49"/>
    </row>
    <row r="98" spans="2:21" ht="13.5">
      <c r="B98" s="45">
        <v>90</v>
      </c>
      <c r="C98" s="46">
        <f t="shared" si="6"/>
      </c>
      <c r="D98" s="46"/>
      <c r="E98" s="45"/>
      <c r="F98" s="8"/>
      <c r="G98" s="45" t="s">
        <v>3</v>
      </c>
      <c r="H98" s="47"/>
      <c r="I98" s="47"/>
      <c r="J98" s="45"/>
      <c r="K98" s="46">
        <f t="shared" si="5"/>
      </c>
      <c r="L98" s="46"/>
      <c r="M98" s="6">
        <f t="shared" si="7"/>
      </c>
      <c r="N98" s="45"/>
      <c r="O98" s="8"/>
      <c r="P98" s="47"/>
      <c r="Q98" s="47"/>
      <c r="R98" s="48">
        <f t="shared" si="8"/>
      </c>
      <c r="S98" s="48"/>
      <c r="T98" s="49">
        <f t="shared" si="9"/>
      </c>
      <c r="U98" s="49"/>
    </row>
    <row r="99" spans="2:21" ht="13.5">
      <c r="B99" s="45">
        <v>91</v>
      </c>
      <c r="C99" s="46">
        <f t="shared" si="6"/>
      </c>
      <c r="D99" s="46"/>
      <c r="E99" s="45"/>
      <c r="F99" s="8"/>
      <c r="G99" s="45" t="s">
        <v>4</v>
      </c>
      <c r="H99" s="47"/>
      <c r="I99" s="47"/>
      <c r="J99" s="45"/>
      <c r="K99" s="46">
        <f t="shared" si="5"/>
      </c>
      <c r="L99" s="46"/>
      <c r="M99" s="6">
        <f t="shared" si="7"/>
      </c>
      <c r="N99" s="45"/>
      <c r="O99" s="8"/>
      <c r="P99" s="47"/>
      <c r="Q99" s="47"/>
      <c r="R99" s="48">
        <f t="shared" si="8"/>
      </c>
      <c r="S99" s="48"/>
      <c r="T99" s="49">
        <f t="shared" si="9"/>
      </c>
      <c r="U99" s="49"/>
    </row>
    <row r="100" spans="2:21" ht="13.5">
      <c r="B100" s="45">
        <v>92</v>
      </c>
      <c r="C100" s="46">
        <f t="shared" si="6"/>
      </c>
      <c r="D100" s="46"/>
      <c r="E100" s="45"/>
      <c r="F100" s="8"/>
      <c r="G100" s="45" t="s">
        <v>4</v>
      </c>
      <c r="H100" s="47"/>
      <c r="I100" s="47"/>
      <c r="J100" s="45"/>
      <c r="K100" s="46">
        <f t="shared" si="5"/>
      </c>
      <c r="L100" s="46"/>
      <c r="M100" s="6">
        <f t="shared" si="7"/>
      </c>
      <c r="N100" s="45"/>
      <c r="O100" s="8"/>
      <c r="P100" s="47"/>
      <c r="Q100" s="47"/>
      <c r="R100" s="48">
        <f t="shared" si="8"/>
      </c>
      <c r="S100" s="48"/>
      <c r="T100" s="49">
        <f t="shared" si="9"/>
      </c>
      <c r="U100" s="49"/>
    </row>
    <row r="101" spans="2:21" ht="13.5">
      <c r="B101" s="45">
        <v>93</v>
      </c>
      <c r="C101" s="46">
        <f t="shared" si="6"/>
      </c>
      <c r="D101" s="46"/>
      <c r="E101" s="45"/>
      <c r="F101" s="8"/>
      <c r="G101" s="45" t="s">
        <v>3</v>
      </c>
      <c r="H101" s="47"/>
      <c r="I101" s="47"/>
      <c r="J101" s="45"/>
      <c r="K101" s="46">
        <f t="shared" si="5"/>
      </c>
      <c r="L101" s="46"/>
      <c r="M101" s="6">
        <f t="shared" si="7"/>
      </c>
      <c r="N101" s="45"/>
      <c r="O101" s="8"/>
      <c r="P101" s="47"/>
      <c r="Q101" s="47"/>
      <c r="R101" s="48">
        <f t="shared" si="8"/>
      </c>
      <c r="S101" s="48"/>
      <c r="T101" s="49">
        <f t="shared" si="9"/>
      </c>
      <c r="U101" s="49"/>
    </row>
    <row r="102" spans="2:21" ht="13.5">
      <c r="B102" s="45">
        <v>94</v>
      </c>
      <c r="C102" s="46">
        <f t="shared" si="6"/>
      </c>
      <c r="D102" s="46"/>
      <c r="E102" s="45"/>
      <c r="F102" s="8"/>
      <c r="G102" s="45" t="s">
        <v>3</v>
      </c>
      <c r="H102" s="47"/>
      <c r="I102" s="47"/>
      <c r="J102" s="45"/>
      <c r="K102" s="46">
        <f t="shared" si="5"/>
      </c>
      <c r="L102" s="46"/>
      <c r="M102" s="6">
        <f t="shared" si="7"/>
      </c>
      <c r="N102" s="45"/>
      <c r="O102" s="8"/>
      <c r="P102" s="47"/>
      <c r="Q102" s="47"/>
      <c r="R102" s="48">
        <f t="shared" si="8"/>
      </c>
      <c r="S102" s="48"/>
      <c r="T102" s="49">
        <f t="shared" si="9"/>
      </c>
      <c r="U102" s="49"/>
    </row>
    <row r="103" spans="2:21" ht="13.5">
      <c r="B103" s="45">
        <v>95</v>
      </c>
      <c r="C103" s="46">
        <f t="shared" si="6"/>
      </c>
      <c r="D103" s="46"/>
      <c r="E103" s="45"/>
      <c r="F103" s="8"/>
      <c r="G103" s="45" t="s">
        <v>3</v>
      </c>
      <c r="H103" s="47"/>
      <c r="I103" s="47"/>
      <c r="J103" s="45"/>
      <c r="K103" s="46">
        <f t="shared" si="5"/>
      </c>
      <c r="L103" s="46"/>
      <c r="M103" s="6">
        <f t="shared" si="7"/>
      </c>
      <c r="N103" s="45"/>
      <c r="O103" s="8"/>
      <c r="P103" s="47"/>
      <c r="Q103" s="47"/>
      <c r="R103" s="48">
        <f t="shared" si="8"/>
      </c>
      <c r="S103" s="48"/>
      <c r="T103" s="49">
        <f t="shared" si="9"/>
      </c>
      <c r="U103" s="49"/>
    </row>
    <row r="104" spans="2:21" ht="13.5">
      <c r="B104" s="45">
        <v>96</v>
      </c>
      <c r="C104" s="46">
        <f t="shared" si="6"/>
      </c>
      <c r="D104" s="46"/>
      <c r="E104" s="45"/>
      <c r="F104" s="8"/>
      <c r="G104" s="45" t="s">
        <v>4</v>
      </c>
      <c r="H104" s="47"/>
      <c r="I104" s="47"/>
      <c r="J104" s="45"/>
      <c r="K104" s="46">
        <f t="shared" si="5"/>
      </c>
      <c r="L104" s="46"/>
      <c r="M104" s="6">
        <f t="shared" si="7"/>
      </c>
      <c r="N104" s="45"/>
      <c r="O104" s="8"/>
      <c r="P104" s="47"/>
      <c r="Q104" s="47"/>
      <c r="R104" s="48">
        <f t="shared" si="8"/>
      </c>
      <c r="S104" s="48"/>
      <c r="T104" s="49">
        <f t="shared" si="9"/>
      </c>
      <c r="U104" s="49"/>
    </row>
    <row r="105" spans="2:21" ht="13.5">
      <c r="B105" s="45">
        <v>97</v>
      </c>
      <c r="C105" s="46">
        <f t="shared" si="6"/>
      </c>
      <c r="D105" s="46"/>
      <c r="E105" s="45"/>
      <c r="F105" s="8"/>
      <c r="G105" s="45" t="s">
        <v>3</v>
      </c>
      <c r="H105" s="47"/>
      <c r="I105" s="47"/>
      <c r="J105" s="45"/>
      <c r="K105" s="46">
        <f t="shared" si="5"/>
      </c>
      <c r="L105" s="46"/>
      <c r="M105" s="6">
        <f t="shared" si="7"/>
      </c>
      <c r="N105" s="45"/>
      <c r="O105" s="8"/>
      <c r="P105" s="47"/>
      <c r="Q105" s="47"/>
      <c r="R105" s="48">
        <f t="shared" si="8"/>
      </c>
      <c r="S105" s="48"/>
      <c r="T105" s="49">
        <f t="shared" si="9"/>
      </c>
      <c r="U105" s="49"/>
    </row>
    <row r="106" spans="2:21" ht="13.5">
      <c r="B106" s="45">
        <v>98</v>
      </c>
      <c r="C106" s="46">
        <f t="shared" si="6"/>
      </c>
      <c r="D106" s="46"/>
      <c r="E106" s="45"/>
      <c r="F106" s="8"/>
      <c r="G106" s="45" t="s">
        <v>4</v>
      </c>
      <c r="H106" s="47"/>
      <c r="I106" s="47"/>
      <c r="J106" s="45"/>
      <c r="K106" s="46">
        <f t="shared" si="5"/>
      </c>
      <c r="L106" s="46"/>
      <c r="M106" s="6">
        <f t="shared" si="7"/>
      </c>
      <c r="N106" s="45"/>
      <c r="O106" s="8"/>
      <c r="P106" s="47"/>
      <c r="Q106" s="47"/>
      <c r="R106" s="48">
        <f t="shared" si="8"/>
      </c>
      <c r="S106" s="48"/>
      <c r="T106" s="49">
        <f t="shared" si="9"/>
      </c>
      <c r="U106" s="49"/>
    </row>
    <row r="107" spans="2:21" ht="13.5">
      <c r="B107" s="45">
        <v>99</v>
      </c>
      <c r="C107" s="46">
        <f t="shared" si="6"/>
      </c>
      <c r="D107" s="46"/>
      <c r="E107" s="45"/>
      <c r="F107" s="8"/>
      <c r="G107" s="45" t="s">
        <v>4</v>
      </c>
      <c r="H107" s="47"/>
      <c r="I107" s="47"/>
      <c r="J107" s="45"/>
      <c r="K107" s="46">
        <f t="shared" si="5"/>
      </c>
      <c r="L107" s="46"/>
      <c r="M107" s="6">
        <f t="shared" si="7"/>
      </c>
      <c r="N107" s="45"/>
      <c r="O107" s="8"/>
      <c r="P107" s="47"/>
      <c r="Q107" s="47"/>
      <c r="R107" s="48">
        <f t="shared" si="8"/>
      </c>
      <c r="S107" s="48"/>
      <c r="T107" s="49">
        <f t="shared" si="9"/>
      </c>
      <c r="U107" s="49"/>
    </row>
    <row r="108" spans="2:21" ht="13.5">
      <c r="B108" s="45">
        <v>100</v>
      </c>
      <c r="C108" s="46">
        <f t="shared" si="6"/>
      </c>
      <c r="D108" s="46"/>
      <c r="E108" s="45"/>
      <c r="F108" s="8"/>
      <c r="G108" s="45" t="s">
        <v>3</v>
      </c>
      <c r="H108" s="47"/>
      <c r="I108" s="47"/>
      <c r="J108" s="45"/>
      <c r="K108" s="46">
        <f t="shared" si="5"/>
      </c>
      <c r="L108" s="46"/>
      <c r="M108" s="6">
        <f t="shared" si="7"/>
      </c>
      <c r="N108" s="45"/>
      <c r="O108" s="8"/>
      <c r="P108" s="47"/>
      <c r="Q108" s="47"/>
      <c r="R108" s="48">
        <f t="shared" si="8"/>
      </c>
      <c r="S108" s="48"/>
      <c r="T108" s="49">
        <f t="shared" si="9"/>
      </c>
      <c r="U108" s="4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32" operator="equal" stopIfTrue="1">
      <formula>"買"</formula>
    </cfRule>
    <cfRule type="cellIs" priority="2"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5" dxfId="32" operator="equal" stopIfTrue="1">
      <formula>"買"</formula>
    </cfRule>
    <cfRule type="cellIs" priority="6" dxfId="33" operator="equal" stopIfTrue="1">
      <formula>"売"</formula>
    </cfRule>
  </conditionalFormatting>
  <conditionalFormatting sqref="G13">
    <cfRule type="cellIs" priority="3" dxfId="32" operator="equal" stopIfTrue="1">
      <formula>"買"</formula>
    </cfRule>
    <cfRule type="cellIs" priority="4"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24" activePane="bottomLeft" state="frozen"/>
      <selection pane="topLeft" activeCell="A1" sqref="A1"/>
      <selection pane="bottomLeft" activeCell="L3" sqref="L3:Q3"/>
    </sheetView>
  </sheetViews>
  <sheetFormatPr defaultColWidth="9.00390625" defaultRowHeight="13.5"/>
  <cols>
    <col min="1" max="1" width="2.875" style="0" customWidth="1"/>
    <col min="2" max="18" width="6.625" style="0" customWidth="1"/>
    <col min="22" max="22" width="10.875" style="23" bestFit="1" customWidth="1"/>
  </cols>
  <sheetData>
    <row r="2" spans="2:20" ht="13.5">
      <c r="B2" s="62" t="s">
        <v>5</v>
      </c>
      <c r="C2" s="62"/>
      <c r="D2" s="77"/>
      <c r="E2" s="77"/>
      <c r="F2" s="62" t="s">
        <v>6</v>
      </c>
      <c r="G2" s="62"/>
      <c r="H2" s="77" t="s">
        <v>36</v>
      </c>
      <c r="I2" s="77"/>
      <c r="J2" s="62" t="s">
        <v>7</v>
      </c>
      <c r="K2" s="62"/>
      <c r="L2" s="78">
        <f>C9</f>
        <v>1000000</v>
      </c>
      <c r="M2" s="77"/>
      <c r="N2" s="62" t="s">
        <v>8</v>
      </c>
      <c r="O2" s="62"/>
      <c r="P2" s="78" t="e">
        <f>C108+R108</f>
        <v>#VALUE!</v>
      </c>
      <c r="Q2" s="77"/>
      <c r="R2" s="1"/>
      <c r="S2" s="1"/>
      <c r="T2" s="1"/>
    </row>
    <row r="3" spans="2:19" ht="57" customHeight="1">
      <c r="B3" s="62" t="s">
        <v>9</v>
      </c>
      <c r="C3" s="62"/>
      <c r="D3" s="79" t="s">
        <v>38</v>
      </c>
      <c r="E3" s="79"/>
      <c r="F3" s="79"/>
      <c r="G3" s="79"/>
      <c r="H3" s="79"/>
      <c r="I3" s="79"/>
      <c r="J3" s="62" t="s">
        <v>10</v>
      </c>
      <c r="K3" s="62"/>
      <c r="L3" s="79" t="s">
        <v>47</v>
      </c>
      <c r="M3" s="80"/>
      <c r="N3" s="80"/>
      <c r="O3" s="80"/>
      <c r="P3" s="80"/>
      <c r="Q3" s="80"/>
      <c r="R3" s="1"/>
      <c r="S3" s="1"/>
    </row>
    <row r="4" spans="2:20" ht="13.5">
      <c r="B4" s="62" t="s">
        <v>11</v>
      </c>
      <c r="C4" s="62"/>
      <c r="D4" s="60">
        <f>SUM($R$9:$S$993)</f>
        <v>692639.8149248365</v>
      </c>
      <c r="E4" s="60"/>
      <c r="F4" s="62" t="s">
        <v>12</v>
      </c>
      <c r="G4" s="62"/>
      <c r="H4" s="76">
        <f>SUM($T$9:$U$108)</f>
        <v>857.0000000000035</v>
      </c>
      <c r="I4" s="77"/>
      <c r="J4" s="59" t="s">
        <v>13</v>
      </c>
      <c r="K4" s="59"/>
      <c r="L4" s="78">
        <f>MAX($C$9:$D$990)-C9</f>
        <v>692639.8149248371</v>
      </c>
      <c r="M4" s="78"/>
      <c r="N4" s="59" t="s">
        <v>14</v>
      </c>
      <c r="O4" s="59"/>
      <c r="P4" s="60">
        <f>MIN($C$9:$D$990)-C9</f>
        <v>0</v>
      </c>
      <c r="Q4" s="60"/>
      <c r="R4" s="1"/>
      <c r="S4" s="1"/>
      <c r="T4" s="1"/>
    </row>
    <row r="5" spans="2:20" ht="13.5">
      <c r="B5" s="40" t="s">
        <v>15</v>
      </c>
      <c r="C5" s="2">
        <f>COUNTIF($R$9:$R$990,"&gt;0")</f>
        <v>16</v>
      </c>
      <c r="D5" s="41" t="s">
        <v>16</v>
      </c>
      <c r="E5" s="16">
        <f>COUNTIF($R$9:$R$990,"&lt;0")</f>
        <v>14</v>
      </c>
      <c r="F5" s="41" t="s">
        <v>17</v>
      </c>
      <c r="G5" s="2">
        <f>COUNTIF($R$9:$R$990,"=0")</f>
        <v>0</v>
      </c>
      <c r="H5" s="41" t="s">
        <v>18</v>
      </c>
      <c r="I5" s="3">
        <f>C5/SUM(C5,E5,G5)</f>
        <v>0.5333333333333333</v>
      </c>
      <c r="J5" s="61" t="s">
        <v>19</v>
      </c>
      <c r="K5" s="62"/>
      <c r="L5" s="63"/>
      <c r="M5" s="64"/>
      <c r="N5" s="18" t="s">
        <v>20</v>
      </c>
      <c r="O5" s="9"/>
      <c r="P5" s="63"/>
      <c r="Q5" s="64"/>
      <c r="R5" s="1"/>
      <c r="S5" s="1"/>
      <c r="T5" s="1"/>
    </row>
    <row r="6" spans="2:20" ht="13.5">
      <c r="B6" s="11"/>
      <c r="C6" s="14"/>
      <c r="D6" s="15"/>
      <c r="E6" s="12"/>
      <c r="F6" s="11"/>
      <c r="G6" s="12"/>
      <c r="H6" s="11"/>
      <c r="I6" s="17"/>
      <c r="J6" s="11"/>
      <c r="K6" s="11"/>
      <c r="L6" s="12"/>
      <c r="M6" s="12"/>
      <c r="N6" s="13"/>
      <c r="O6" s="13"/>
      <c r="P6" s="10"/>
      <c r="Q6" s="7"/>
      <c r="R6" s="1"/>
      <c r="S6" s="1"/>
      <c r="T6" s="1"/>
    </row>
    <row r="7" spans="2:21" ht="13.5">
      <c r="B7" s="65" t="s">
        <v>21</v>
      </c>
      <c r="C7" s="67" t="s">
        <v>22</v>
      </c>
      <c r="D7" s="68"/>
      <c r="E7" s="71" t="s">
        <v>23</v>
      </c>
      <c r="F7" s="72"/>
      <c r="G7" s="72"/>
      <c r="H7" s="72"/>
      <c r="I7" s="55"/>
      <c r="J7" s="73" t="s">
        <v>24</v>
      </c>
      <c r="K7" s="74"/>
      <c r="L7" s="57"/>
      <c r="M7" s="75" t="s">
        <v>25</v>
      </c>
      <c r="N7" s="50" t="s">
        <v>26</v>
      </c>
      <c r="O7" s="51"/>
      <c r="P7" s="51"/>
      <c r="Q7" s="52"/>
      <c r="R7" s="53" t="s">
        <v>27</v>
      </c>
      <c r="S7" s="53"/>
      <c r="T7" s="53"/>
      <c r="U7" s="53"/>
    </row>
    <row r="8" spans="2:21" ht="13.5">
      <c r="B8" s="66"/>
      <c r="C8" s="69"/>
      <c r="D8" s="70"/>
      <c r="E8" s="19" t="s">
        <v>28</v>
      </c>
      <c r="F8" s="19" t="s">
        <v>29</v>
      </c>
      <c r="G8" s="19" t="s">
        <v>30</v>
      </c>
      <c r="H8" s="54" t="s">
        <v>31</v>
      </c>
      <c r="I8" s="55"/>
      <c r="J8" s="4" t="s">
        <v>32</v>
      </c>
      <c r="K8" s="56" t="s">
        <v>33</v>
      </c>
      <c r="L8" s="57"/>
      <c r="M8" s="75"/>
      <c r="N8" s="5" t="s">
        <v>28</v>
      </c>
      <c r="O8" s="5" t="s">
        <v>29</v>
      </c>
      <c r="P8" s="58" t="s">
        <v>31</v>
      </c>
      <c r="Q8" s="52"/>
      <c r="R8" s="53" t="s">
        <v>34</v>
      </c>
      <c r="S8" s="53"/>
      <c r="T8" s="53" t="s">
        <v>32</v>
      </c>
      <c r="U8" s="53"/>
    </row>
    <row r="9" spans="2:21" ht="13.5">
      <c r="B9" s="39">
        <v>1</v>
      </c>
      <c r="C9" s="46">
        <v>1000000</v>
      </c>
      <c r="D9" s="46"/>
      <c r="E9" s="39">
        <v>2001</v>
      </c>
      <c r="F9" s="8">
        <v>42549</v>
      </c>
      <c r="G9" s="39" t="s">
        <v>4</v>
      </c>
      <c r="H9" s="47">
        <v>119.83</v>
      </c>
      <c r="I9" s="47"/>
      <c r="J9" s="39">
        <v>117</v>
      </c>
      <c r="K9" s="46">
        <f aca="true" t="shared" si="0" ref="K9:K72">IF(F9="","",C9*0.03)</f>
        <v>30000</v>
      </c>
      <c r="L9" s="46"/>
      <c r="M9" s="6">
        <f>IF(J9="","",(K9/J9)/1000)</f>
        <v>0.2564102564102564</v>
      </c>
      <c r="N9" s="39">
        <v>2001</v>
      </c>
      <c r="O9" s="8">
        <v>42647</v>
      </c>
      <c r="P9" s="47">
        <v>120.42</v>
      </c>
      <c r="Q9" s="47"/>
      <c r="R9" s="48">
        <f>IF(O9="","",(IF(G9="売",H9-P9,P9-H9))*M9*100000)</f>
        <v>15128.205128205213</v>
      </c>
      <c r="S9" s="48"/>
      <c r="T9" s="49">
        <f>IF(O9="","",IF(R9&lt;0,J9*(-1),IF(G9="買",(P9-H9)*100,(H9-P9)*100)))</f>
        <v>59.00000000000034</v>
      </c>
      <c r="U9" s="49"/>
    </row>
    <row r="10" spans="2:21" ht="13.5">
      <c r="B10" s="39">
        <v>2</v>
      </c>
      <c r="C10" s="46">
        <f aca="true" t="shared" si="1" ref="C10:C73">IF(R9="","",C9+R9)</f>
        <v>1015128.2051282052</v>
      </c>
      <c r="D10" s="46"/>
      <c r="E10" s="39">
        <v>2001</v>
      </c>
      <c r="F10" s="8">
        <v>42680</v>
      </c>
      <c r="G10" s="39" t="s">
        <v>3</v>
      </c>
      <c r="H10" s="47">
        <v>121.55</v>
      </c>
      <c r="I10" s="47"/>
      <c r="J10" s="39">
        <v>62</v>
      </c>
      <c r="K10" s="46">
        <f t="shared" si="0"/>
        <v>30453.846153846156</v>
      </c>
      <c r="L10" s="46"/>
      <c r="M10" s="6">
        <f aca="true" t="shared" si="2" ref="M10:M73">IF(J10="","",(K10/J10)/1000)</f>
        <v>0.49119106699751863</v>
      </c>
      <c r="N10" s="39">
        <v>2001</v>
      </c>
      <c r="O10" s="8">
        <v>42682</v>
      </c>
      <c r="P10" s="47">
        <v>121.31</v>
      </c>
      <c r="Q10" s="47"/>
      <c r="R10" s="48">
        <f aca="true" t="shared" si="3" ref="R10:R73">IF(O10="","",(IF(G10="売",H10-P10,P10-H10))*M10*100000)</f>
        <v>11788.585607940195</v>
      </c>
      <c r="S10" s="48"/>
      <c r="T10" s="49">
        <f aca="true" t="shared" si="4" ref="T10:T73">IF(O10="","",IF(R10&lt;0,J10*(-1),IF(G10="買",(P10-H10)*100,(H10-P10)*100)))</f>
        <v>23.99999999999949</v>
      </c>
      <c r="U10" s="49"/>
    </row>
    <row r="11" spans="2:21" ht="13.5">
      <c r="B11" s="39">
        <v>3</v>
      </c>
      <c r="C11" s="46">
        <f t="shared" si="1"/>
        <v>1026916.7907361455</v>
      </c>
      <c r="D11" s="46"/>
      <c r="E11" s="39">
        <v>2002</v>
      </c>
      <c r="F11" s="8">
        <v>42539</v>
      </c>
      <c r="G11" s="39" t="s">
        <v>3</v>
      </c>
      <c r="H11" s="47">
        <v>124.18</v>
      </c>
      <c r="I11" s="47"/>
      <c r="J11" s="39">
        <v>69</v>
      </c>
      <c r="K11" s="46">
        <f t="shared" si="0"/>
        <v>30807.503722084362</v>
      </c>
      <c r="L11" s="46"/>
      <c r="M11" s="6">
        <f t="shared" si="2"/>
        <v>0.4464855611896284</v>
      </c>
      <c r="N11" s="39">
        <v>2002</v>
      </c>
      <c r="O11" s="8">
        <v>42549</v>
      </c>
      <c r="P11" s="47">
        <v>120.33</v>
      </c>
      <c r="Q11" s="47"/>
      <c r="R11" s="48">
        <f t="shared" si="3"/>
        <v>171896.94105800733</v>
      </c>
      <c r="S11" s="48"/>
      <c r="T11" s="49">
        <f t="shared" si="4"/>
        <v>385.00000000000085</v>
      </c>
      <c r="U11" s="49"/>
    </row>
    <row r="12" spans="2:21" ht="13.5">
      <c r="B12" s="39">
        <v>4</v>
      </c>
      <c r="C12" s="46">
        <f t="shared" si="1"/>
        <v>1198813.7317941529</v>
      </c>
      <c r="D12" s="46"/>
      <c r="E12" s="39">
        <v>2003</v>
      </c>
      <c r="F12" s="8">
        <v>42382</v>
      </c>
      <c r="G12" s="39" t="s">
        <v>3</v>
      </c>
      <c r="H12" s="47">
        <v>119.03</v>
      </c>
      <c r="I12" s="47"/>
      <c r="J12" s="39">
        <v>105</v>
      </c>
      <c r="K12" s="46">
        <f t="shared" si="0"/>
        <v>35964.41195382459</v>
      </c>
      <c r="L12" s="46"/>
      <c r="M12" s="6">
        <f t="shared" si="2"/>
        <v>0.3425182090840437</v>
      </c>
      <c r="N12" s="39">
        <v>2003</v>
      </c>
      <c r="O12" s="8">
        <v>42389</v>
      </c>
      <c r="P12" s="47">
        <v>118.24</v>
      </c>
      <c r="Q12" s="47"/>
      <c r="R12" s="48">
        <f t="shared" si="3"/>
        <v>27058.938517639664</v>
      </c>
      <c r="S12" s="48"/>
      <c r="T12" s="49">
        <f t="shared" si="4"/>
        <v>79.00000000000063</v>
      </c>
      <c r="U12" s="49"/>
    </row>
    <row r="13" spans="2:21" ht="13.5">
      <c r="B13" s="39">
        <v>5</v>
      </c>
      <c r="C13" s="46">
        <f t="shared" si="1"/>
        <v>1225872.6703117925</v>
      </c>
      <c r="D13" s="46"/>
      <c r="E13" s="39">
        <v>2003</v>
      </c>
      <c r="F13" s="8">
        <v>42558</v>
      </c>
      <c r="G13" s="39" t="s">
        <v>3</v>
      </c>
      <c r="H13" s="47">
        <v>118</v>
      </c>
      <c r="I13" s="47"/>
      <c r="J13" s="39">
        <v>50</v>
      </c>
      <c r="K13" s="46">
        <f t="shared" si="0"/>
        <v>36776.18010935377</v>
      </c>
      <c r="L13" s="46"/>
      <c r="M13" s="6">
        <f t="shared" si="2"/>
        <v>0.7355236021870755</v>
      </c>
      <c r="N13" s="39">
        <v>2003</v>
      </c>
      <c r="O13" s="8">
        <v>42559</v>
      </c>
      <c r="P13" s="47">
        <v>118.37</v>
      </c>
      <c r="Q13" s="47"/>
      <c r="R13" s="48">
        <f t="shared" si="3"/>
        <v>-27214.373280922126</v>
      </c>
      <c r="S13" s="48"/>
      <c r="T13" s="49">
        <f t="shared" si="4"/>
        <v>-50</v>
      </c>
      <c r="U13" s="49"/>
    </row>
    <row r="14" spans="2:21" ht="13.5">
      <c r="B14" s="39">
        <v>6</v>
      </c>
      <c r="C14" s="46">
        <f t="shared" si="1"/>
        <v>1198658.2970308703</v>
      </c>
      <c r="D14" s="46"/>
      <c r="E14" s="39">
        <v>2004</v>
      </c>
      <c r="F14" s="8">
        <v>42599</v>
      </c>
      <c r="G14" s="39" t="s">
        <v>3</v>
      </c>
      <c r="H14" s="47">
        <v>110.36</v>
      </c>
      <c r="I14" s="47"/>
      <c r="J14" s="39">
        <v>66</v>
      </c>
      <c r="K14" s="46">
        <f t="shared" si="0"/>
        <v>35959.74891092611</v>
      </c>
      <c r="L14" s="46"/>
      <c r="M14" s="6">
        <f t="shared" si="2"/>
        <v>0.5448446804685774</v>
      </c>
      <c r="N14" s="39">
        <v>2004</v>
      </c>
      <c r="O14" s="8">
        <v>42602</v>
      </c>
      <c r="P14" s="47">
        <v>109.65</v>
      </c>
      <c r="Q14" s="47"/>
      <c r="R14" s="48">
        <f t="shared" si="3"/>
        <v>38683.972313268656</v>
      </c>
      <c r="S14" s="48"/>
      <c r="T14" s="49">
        <f t="shared" si="4"/>
        <v>70.99999999999937</v>
      </c>
      <c r="U14" s="49"/>
    </row>
    <row r="15" spans="2:21" ht="13.5">
      <c r="B15" s="39">
        <v>7</v>
      </c>
      <c r="C15" s="46">
        <f t="shared" si="1"/>
        <v>1237342.269344139</v>
      </c>
      <c r="D15" s="46"/>
      <c r="E15" s="39">
        <v>2006</v>
      </c>
      <c r="F15" s="8">
        <v>42438</v>
      </c>
      <c r="G15" s="39" t="s">
        <v>4</v>
      </c>
      <c r="H15" s="47">
        <v>118.02</v>
      </c>
      <c r="I15" s="47"/>
      <c r="J15" s="39">
        <v>72</v>
      </c>
      <c r="K15" s="46">
        <f t="shared" si="0"/>
        <v>37120.26808032417</v>
      </c>
      <c r="L15" s="46"/>
      <c r="M15" s="6">
        <f t="shared" si="2"/>
        <v>0.5155592788933913</v>
      </c>
      <c r="N15" s="39">
        <v>2006</v>
      </c>
      <c r="O15" s="8">
        <v>42442</v>
      </c>
      <c r="P15" s="47">
        <v>118.7</v>
      </c>
      <c r="Q15" s="47"/>
      <c r="R15" s="48">
        <f t="shared" si="3"/>
        <v>35058.03096475096</v>
      </c>
      <c r="S15" s="48"/>
      <c r="T15" s="49">
        <f t="shared" si="4"/>
        <v>68.00000000000068</v>
      </c>
      <c r="U15" s="49"/>
    </row>
    <row r="16" spans="2:21" ht="13.5">
      <c r="B16" s="39">
        <v>8</v>
      </c>
      <c r="C16" s="46">
        <f t="shared" si="1"/>
        <v>1272400.30030889</v>
      </c>
      <c r="D16" s="46"/>
      <c r="E16" s="39">
        <v>2006</v>
      </c>
      <c r="F16" s="8">
        <v>42565</v>
      </c>
      <c r="G16" s="39" t="s">
        <v>4</v>
      </c>
      <c r="H16" s="47">
        <v>115.1</v>
      </c>
      <c r="I16" s="47"/>
      <c r="J16" s="39">
        <v>54</v>
      </c>
      <c r="K16" s="46">
        <f t="shared" si="0"/>
        <v>38172.009009266694</v>
      </c>
      <c r="L16" s="46"/>
      <c r="M16" s="6">
        <f t="shared" si="2"/>
        <v>0.706889055727161</v>
      </c>
      <c r="N16" s="39">
        <v>2006</v>
      </c>
      <c r="O16" s="8">
        <v>42570</v>
      </c>
      <c r="P16" s="47">
        <v>118.67</v>
      </c>
      <c r="Q16" s="47"/>
      <c r="R16" s="48">
        <f t="shared" si="3"/>
        <v>252359.392894597</v>
      </c>
      <c r="S16" s="48"/>
      <c r="T16" s="49">
        <f t="shared" si="4"/>
        <v>357.00000000000074</v>
      </c>
      <c r="U16" s="49"/>
    </row>
    <row r="17" spans="2:21" ht="13.5">
      <c r="B17" s="39">
        <v>9</v>
      </c>
      <c r="C17" s="46">
        <f t="shared" si="1"/>
        <v>1524759.693203487</v>
      </c>
      <c r="D17" s="46"/>
      <c r="E17" s="39">
        <v>2006</v>
      </c>
      <c r="F17" s="8">
        <v>42608</v>
      </c>
      <c r="G17" s="39" t="s">
        <v>4</v>
      </c>
      <c r="H17" s="47">
        <v>116.16</v>
      </c>
      <c r="I17" s="47"/>
      <c r="J17" s="39">
        <v>101</v>
      </c>
      <c r="K17" s="46">
        <f t="shared" si="0"/>
        <v>45742.79079610461</v>
      </c>
      <c r="L17" s="46"/>
      <c r="M17" s="6">
        <f t="shared" si="2"/>
        <v>0.45289891877331295</v>
      </c>
      <c r="N17" s="39">
        <v>2006</v>
      </c>
      <c r="O17" s="8">
        <v>42611</v>
      </c>
      <c r="P17" s="47">
        <v>116.85</v>
      </c>
      <c r="Q17" s="47"/>
      <c r="R17" s="48">
        <f t="shared" si="3"/>
        <v>31250.025395358487</v>
      </c>
      <c r="S17" s="48"/>
      <c r="T17" s="49">
        <f t="shared" si="4"/>
        <v>68.99999999999977</v>
      </c>
      <c r="U17" s="49"/>
    </row>
    <row r="18" spans="2:21" ht="13.5">
      <c r="B18" s="39">
        <v>10</v>
      </c>
      <c r="C18" s="46">
        <f t="shared" si="1"/>
        <v>1556009.7185988454</v>
      </c>
      <c r="D18" s="46"/>
      <c r="E18" s="39">
        <v>2007</v>
      </c>
      <c r="F18" s="8">
        <v>42476</v>
      </c>
      <c r="G18" s="39" t="s">
        <v>4</v>
      </c>
      <c r="H18" s="47">
        <v>119.55</v>
      </c>
      <c r="I18" s="47"/>
      <c r="J18" s="39">
        <v>136</v>
      </c>
      <c r="K18" s="46">
        <f t="shared" si="0"/>
        <v>46680.29155796536</v>
      </c>
      <c r="L18" s="46"/>
      <c r="M18" s="6">
        <f t="shared" si="2"/>
        <v>0.3432374379262159</v>
      </c>
      <c r="N18" s="39">
        <v>2007</v>
      </c>
      <c r="O18" s="8">
        <v>42477</v>
      </c>
      <c r="P18" s="47">
        <v>118.97</v>
      </c>
      <c r="Q18" s="47"/>
      <c r="R18" s="48">
        <f t="shared" si="3"/>
        <v>-19907.771399720463</v>
      </c>
      <c r="S18" s="48"/>
      <c r="T18" s="49">
        <f t="shared" si="4"/>
        <v>-136</v>
      </c>
      <c r="U18" s="49"/>
    </row>
    <row r="19" spans="2:21" ht="13.5">
      <c r="B19" s="39">
        <v>11</v>
      </c>
      <c r="C19" s="46">
        <f t="shared" si="1"/>
        <v>1536101.9471991248</v>
      </c>
      <c r="D19" s="46"/>
      <c r="E19" s="39">
        <v>2007</v>
      </c>
      <c r="F19" s="8">
        <v>42491</v>
      </c>
      <c r="G19" s="39" t="s">
        <v>4</v>
      </c>
      <c r="H19" s="47">
        <v>119.76</v>
      </c>
      <c r="I19" s="47"/>
      <c r="J19" s="39">
        <v>91</v>
      </c>
      <c r="K19" s="46">
        <f t="shared" si="0"/>
        <v>46083.05841597374</v>
      </c>
      <c r="L19" s="46"/>
      <c r="M19" s="6">
        <f t="shared" si="2"/>
        <v>0.5064072353403708</v>
      </c>
      <c r="N19" s="39">
        <v>2007</v>
      </c>
      <c r="O19" s="8">
        <v>42494</v>
      </c>
      <c r="P19" s="47">
        <v>119.95</v>
      </c>
      <c r="Q19" s="47"/>
      <c r="R19" s="48">
        <f t="shared" si="3"/>
        <v>9621.737471466931</v>
      </c>
      <c r="S19" s="48"/>
      <c r="T19" s="49">
        <f t="shared" si="4"/>
        <v>18.999999999999773</v>
      </c>
      <c r="U19" s="49"/>
    </row>
    <row r="20" spans="2:21" ht="13.5">
      <c r="B20" s="39">
        <v>12</v>
      </c>
      <c r="C20" s="46">
        <f t="shared" si="1"/>
        <v>1545723.6846705917</v>
      </c>
      <c r="D20" s="46"/>
      <c r="E20" s="39">
        <v>2009</v>
      </c>
      <c r="F20" s="8">
        <v>42588</v>
      </c>
      <c r="G20" s="39" t="s">
        <v>4</v>
      </c>
      <c r="H20" s="47">
        <v>95.46</v>
      </c>
      <c r="I20" s="47"/>
      <c r="J20" s="39">
        <v>112</v>
      </c>
      <c r="K20" s="46">
        <f t="shared" si="0"/>
        <v>46371.71054011775</v>
      </c>
      <c r="L20" s="46"/>
      <c r="M20" s="6">
        <f t="shared" si="2"/>
        <v>0.4140331298224799</v>
      </c>
      <c r="N20" s="39">
        <v>2008</v>
      </c>
      <c r="O20" s="8">
        <v>42593</v>
      </c>
      <c r="P20" s="47">
        <v>96.89</v>
      </c>
      <c r="Q20" s="47"/>
      <c r="R20" s="48">
        <f t="shared" si="3"/>
        <v>59206.73756461491</v>
      </c>
      <c r="S20" s="48"/>
      <c r="T20" s="49">
        <f t="shared" si="4"/>
        <v>143.00000000000068</v>
      </c>
      <c r="U20" s="49"/>
    </row>
    <row r="21" spans="2:21" ht="13.5">
      <c r="B21" s="39">
        <v>13</v>
      </c>
      <c r="C21" s="46">
        <f t="shared" si="1"/>
        <v>1604930.4222352067</v>
      </c>
      <c r="D21" s="46"/>
      <c r="E21" s="39">
        <v>2009</v>
      </c>
      <c r="F21" s="8">
        <v>42601</v>
      </c>
      <c r="G21" s="39" t="s">
        <v>3</v>
      </c>
      <c r="H21" s="47">
        <v>94.31</v>
      </c>
      <c r="I21" s="47"/>
      <c r="J21" s="39">
        <v>97</v>
      </c>
      <c r="K21" s="46">
        <f t="shared" si="0"/>
        <v>48147.9126670562</v>
      </c>
      <c r="L21" s="46"/>
      <c r="M21" s="6">
        <f t="shared" si="2"/>
        <v>0.4963702336809917</v>
      </c>
      <c r="N21" s="39">
        <v>2009</v>
      </c>
      <c r="O21" s="8">
        <v>42603</v>
      </c>
      <c r="P21" s="47">
        <v>94.55</v>
      </c>
      <c r="Q21" s="47"/>
      <c r="R21" s="48">
        <f t="shared" si="3"/>
        <v>-11912.885608343548</v>
      </c>
      <c r="S21" s="48"/>
      <c r="T21" s="49">
        <f t="shared" si="4"/>
        <v>-97</v>
      </c>
      <c r="U21" s="49"/>
    </row>
    <row r="22" spans="2:21" ht="13.5">
      <c r="B22" s="39">
        <v>14</v>
      </c>
      <c r="C22" s="46">
        <f t="shared" si="1"/>
        <v>1593017.536626863</v>
      </c>
      <c r="D22" s="46"/>
      <c r="E22" s="39">
        <v>2010</v>
      </c>
      <c r="F22" s="8">
        <v>42641</v>
      </c>
      <c r="G22" s="39" t="s">
        <v>3</v>
      </c>
      <c r="H22" s="47">
        <v>84.09</v>
      </c>
      <c r="I22" s="47"/>
      <c r="J22" s="39">
        <v>130</v>
      </c>
      <c r="K22" s="46">
        <f t="shared" si="0"/>
        <v>47790.52609880589</v>
      </c>
      <c r="L22" s="46"/>
      <c r="M22" s="6">
        <f t="shared" si="2"/>
        <v>0.367619431529276</v>
      </c>
      <c r="N22" s="39">
        <v>2010</v>
      </c>
      <c r="O22" s="8">
        <v>42647</v>
      </c>
      <c r="P22" s="47">
        <v>83.57</v>
      </c>
      <c r="Q22" s="47"/>
      <c r="R22" s="48">
        <f t="shared" si="3"/>
        <v>19116.21043952273</v>
      </c>
      <c r="S22" s="48"/>
      <c r="T22" s="49">
        <f t="shared" si="4"/>
        <v>52.00000000000102</v>
      </c>
      <c r="U22" s="49"/>
    </row>
    <row r="23" spans="2:21" ht="13.5">
      <c r="B23" s="39">
        <v>15</v>
      </c>
      <c r="C23" s="46">
        <f t="shared" si="1"/>
        <v>1612133.7470663858</v>
      </c>
      <c r="D23" s="46"/>
      <c r="E23" s="39">
        <v>2011</v>
      </c>
      <c r="F23" s="8">
        <v>42376</v>
      </c>
      <c r="G23" s="39" t="s">
        <v>4</v>
      </c>
      <c r="H23" s="47">
        <v>83.39</v>
      </c>
      <c r="I23" s="47"/>
      <c r="J23" s="39">
        <v>53</v>
      </c>
      <c r="K23" s="46">
        <f t="shared" si="0"/>
        <v>48364.01241199157</v>
      </c>
      <c r="L23" s="46"/>
      <c r="M23" s="6">
        <f t="shared" si="2"/>
        <v>0.9125285360753127</v>
      </c>
      <c r="N23" s="39">
        <v>2011</v>
      </c>
      <c r="O23" s="8">
        <v>42376</v>
      </c>
      <c r="P23" s="47">
        <v>82.86</v>
      </c>
      <c r="Q23" s="47"/>
      <c r="R23" s="48">
        <f t="shared" si="3"/>
        <v>-48364.01241199167</v>
      </c>
      <c r="S23" s="48"/>
      <c r="T23" s="49">
        <f t="shared" si="4"/>
        <v>-53</v>
      </c>
      <c r="U23" s="49"/>
    </row>
    <row r="24" spans="2:21" ht="13.5">
      <c r="B24" s="39">
        <v>16</v>
      </c>
      <c r="C24" s="46">
        <f t="shared" si="1"/>
        <v>1563769.7346543942</v>
      </c>
      <c r="D24" s="46"/>
      <c r="E24" s="39">
        <v>2011</v>
      </c>
      <c r="F24" s="8">
        <v>42409</v>
      </c>
      <c r="G24" s="39" t="s">
        <v>4</v>
      </c>
      <c r="H24" s="47">
        <v>82.42</v>
      </c>
      <c r="I24" s="47"/>
      <c r="J24" s="39">
        <v>67</v>
      </c>
      <c r="K24" s="46">
        <f t="shared" si="0"/>
        <v>46913.092039631825</v>
      </c>
      <c r="L24" s="46"/>
      <c r="M24" s="6">
        <f t="shared" si="2"/>
        <v>0.7001954035765945</v>
      </c>
      <c r="N24" s="39">
        <v>2011</v>
      </c>
      <c r="O24" s="8">
        <v>42414</v>
      </c>
      <c r="P24" s="47">
        <v>83.2</v>
      </c>
      <c r="Q24" s="47"/>
      <c r="R24" s="48">
        <f t="shared" si="3"/>
        <v>54615.24147897445</v>
      </c>
      <c r="S24" s="48"/>
      <c r="T24" s="49">
        <f t="shared" si="4"/>
        <v>78.00000000000011</v>
      </c>
      <c r="U24" s="49"/>
    </row>
    <row r="25" spans="2:21" ht="13.5">
      <c r="B25" s="39">
        <v>17</v>
      </c>
      <c r="C25" s="46">
        <f t="shared" si="1"/>
        <v>1618384.9761333687</v>
      </c>
      <c r="D25" s="46"/>
      <c r="E25" s="39">
        <v>2011</v>
      </c>
      <c r="F25" s="8">
        <v>42629</v>
      </c>
      <c r="G25" s="39" t="s">
        <v>3</v>
      </c>
      <c r="H25" s="47">
        <v>76.54</v>
      </c>
      <c r="I25" s="47"/>
      <c r="J25" s="39">
        <v>78</v>
      </c>
      <c r="K25" s="46">
        <f t="shared" si="0"/>
        <v>48551.549284001056</v>
      </c>
      <c r="L25" s="46"/>
      <c r="M25" s="6">
        <f t="shared" si="2"/>
        <v>0.6224557600512955</v>
      </c>
      <c r="N25" s="39">
        <v>2011</v>
      </c>
      <c r="O25" s="8">
        <v>42635</v>
      </c>
      <c r="P25" s="47">
        <v>76.73</v>
      </c>
      <c r="Q25" s="47"/>
      <c r="R25" s="48">
        <f t="shared" si="3"/>
        <v>-11826.659440974474</v>
      </c>
      <c r="S25" s="48"/>
      <c r="T25" s="49">
        <f t="shared" si="4"/>
        <v>-78</v>
      </c>
      <c r="U25" s="49"/>
    </row>
    <row r="26" spans="2:21" ht="13.5">
      <c r="B26" s="39">
        <v>18</v>
      </c>
      <c r="C26" s="46">
        <f t="shared" si="1"/>
        <v>1606558.3166923942</v>
      </c>
      <c r="D26" s="46"/>
      <c r="E26" s="39">
        <v>2011</v>
      </c>
      <c r="F26" s="8">
        <v>42690</v>
      </c>
      <c r="G26" s="39" t="s">
        <v>3</v>
      </c>
      <c r="H26" s="47">
        <v>76.88</v>
      </c>
      <c r="I26" s="47"/>
      <c r="J26" s="39">
        <v>62</v>
      </c>
      <c r="K26" s="46">
        <f t="shared" si="0"/>
        <v>48196.749500771824</v>
      </c>
      <c r="L26" s="46"/>
      <c r="M26" s="6">
        <f t="shared" si="2"/>
        <v>0.7773669274318037</v>
      </c>
      <c r="N26" s="39">
        <v>2011</v>
      </c>
      <c r="O26" s="8">
        <v>42700</v>
      </c>
      <c r="P26" s="47">
        <v>76.99</v>
      </c>
      <c r="Q26" s="47"/>
      <c r="R26" s="48">
        <f t="shared" si="3"/>
        <v>-8551.036201749797</v>
      </c>
      <c r="S26" s="48"/>
      <c r="T26" s="49">
        <f t="shared" si="4"/>
        <v>-62</v>
      </c>
      <c r="U26" s="49"/>
    </row>
    <row r="27" spans="2:21" ht="13.5">
      <c r="B27" s="39">
        <v>19</v>
      </c>
      <c r="C27" s="46">
        <f t="shared" si="1"/>
        <v>1598007.2804906445</v>
      </c>
      <c r="D27" s="46"/>
      <c r="E27" s="39">
        <v>2011</v>
      </c>
      <c r="F27" s="8">
        <v>42718</v>
      </c>
      <c r="G27" s="39" t="s">
        <v>4</v>
      </c>
      <c r="H27" s="47">
        <v>78.02</v>
      </c>
      <c r="I27" s="47"/>
      <c r="J27" s="39">
        <v>40</v>
      </c>
      <c r="K27" s="46">
        <f t="shared" si="0"/>
        <v>47940.21841471933</v>
      </c>
      <c r="L27" s="46"/>
      <c r="M27" s="6">
        <f t="shared" si="2"/>
        <v>1.1985054603679832</v>
      </c>
      <c r="N27" s="39">
        <v>2011</v>
      </c>
      <c r="O27" s="8">
        <v>42719</v>
      </c>
      <c r="P27" s="47">
        <v>77.9</v>
      </c>
      <c r="Q27" s="47"/>
      <c r="R27" s="48">
        <f t="shared" si="3"/>
        <v>-14382.065524414642</v>
      </c>
      <c r="S27" s="48"/>
      <c r="T27" s="49">
        <f t="shared" si="4"/>
        <v>-40</v>
      </c>
      <c r="U27" s="49"/>
    </row>
    <row r="28" spans="2:21" ht="13.5">
      <c r="B28" s="39">
        <v>20</v>
      </c>
      <c r="C28" s="46">
        <f t="shared" si="1"/>
        <v>1583625.2149662299</v>
      </c>
      <c r="D28" s="46"/>
      <c r="E28" s="39">
        <v>2012</v>
      </c>
      <c r="F28" s="8">
        <v>42381</v>
      </c>
      <c r="G28" s="39" t="s">
        <v>3</v>
      </c>
      <c r="H28" s="47">
        <v>76.79</v>
      </c>
      <c r="I28" s="47"/>
      <c r="J28" s="39">
        <v>25</v>
      </c>
      <c r="K28" s="46">
        <f t="shared" si="0"/>
        <v>47508.7564489869</v>
      </c>
      <c r="L28" s="46"/>
      <c r="M28" s="6">
        <f t="shared" si="2"/>
        <v>1.9003502579594758</v>
      </c>
      <c r="N28" s="39">
        <v>2012</v>
      </c>
      <c r="O28" s="8">
        <v>42382</v>
      </c>
      <c r="P28" s="47">
        <v>76.98</v>
      </c>
      <c r="Q28" s="47"/>
      <c r="R28" s="48">
        <f t="shared" si="3"/>
        <v>-36106.65490122961</v>
      </c>
      <c r="S28" s="48"/>
      <c r="T28" s="49">
        <f t="shared" si="4"/>
        <v>-25</v>
      </c>
      <c r="U28" s="49"/>
    </row>
    <row r="29" spans="2:21" ht="13.5">
      <c r="B29" s="39">
        <v>21</v>
      </c>
      <c r="C29" s="46">
        <f t="shared" si="1"/>
        <v>1547518.5600650003</v>
      </c>
      <c r="D29" s="46"/>
      <c r="E29" s="39">
        <v>2012</v>
      </c>
      <c r="F29" s="8">
        <v>42704</v>
      </c>
      <c r="G29" s="39" t="s">
        <v>4</v>
      </c>
      <c r="H29" s="47">
        <v>82.21</v>
      </c>
      <c r="I29" s="47"/>
      <c r="J29" s="39">
        <v>55</v>
      </c>
      <c r="K29" s="46">
        <f t="shared" si="0"/>
        <v>46425.556801950006</v>
      </c>
      <c r="L29" s="46"/>
      <c r="M29" s="6">
        <f t="shared" si="2"/>
        <v>0.8441010327627274</v>
      </c>
      <c r="N29" s="39">
        <v>2012</v>
      </c>
      <c r="O29" s="8">
        <v>42707</v>
      </c>
      <c r="P29" s="47">
        <v>82.02</v>
      </c>
      <c r="Q29" s="47"/>
      <c r="R29" s="48">
        <f t="shared" si="3"/>
        <v>-16037.919622491629</v>
      </c>
      <c r="S29" s="48"/>
      <c r="T29" s="49">
        <f t="shared" si="4"/>
        <v>-55</v>
      </c>
      <c r="U29" s="49"/>
    </row>
    <row r="30" spans="2:21" ht="13.5">
      <c r="B30" s="39">
        <v>22</v>
      </c>
      <c r="C30" s="46">
        <f t="shared" si="1"/>
        <v>1531480.6404425087</v>
      </c>
      <c r="D30" s="46"/>
      <c r="E30" s="39">
        <v>2013</v>
      </c>
      <c r="F30" s="8">
        <v>42484</v>
      </c>
      <c r="G30" s="39" t="s">
        <v>4</v>
      </c>
      <c r="H30" s="47">
        <v>99.53</v>
      </c>
      <c r="I30" s="47"/>
      <c r="J30" s="39">
        <v>107</v>
      </c>
      <c r="K30" s="46">
        <f t="shared" si="0"/>
        <v>45944.41921327526</v>
      </c>
      <c r="L30" s="46"/>
      <c r="M30" s="6">
        <f t="shared" si="2"/>
        <v>0.42938709545117065</v>
      </c>
      <c r="N30" s="39">
        <v>2013</v>
      </c>
      <c r="O30" s="8">
        <v>42485</v>
      </c>
      <c r="P30" s="47">
        <v>99.17</v>
      </c>
      <c r="Q30" s="47"/>
      <c r="R30" s="48">
        <f t="shared" si="3"/>
        <v>-15457.935436242118</v>
      </c>
      <c r="S30" s="48"/>
      <c r="T30" s="49">
        <f t="shared" si="4"/>
        <v>-107</v>
      </c>
      <c r="U30" s="49"/>
    </row>
    <row r="31" spans="2:21" ht="13.5">
      <c r="B31" s="39">
        <v>23</v>
      </c>
      <c r="C31" s="46">
        <f t="shared" si="1"/>
        <v>1516022.7050062667</v>
      </c>
      <c r="D31" s="46"/>
      <c r="E31" s="39">
        <v>2014</v>
      </c>
      <c r="F31" s="8">
        <v>42421</v>
      </c>
      <c r="G31" s="39" t="s">
        <v>4</v>
      </c>
      <c r="H31" s="47">
        <v>102.42</v>
      </c>
      <c r="I31" s="47"/>
      <c r="J31" s="39">
        <v>77</v>
      </c>
      <c r="K31" s="46">
        <f t="shared" si="0"/>
        <v>45480.681150188</v>
      </c>
      <c r="L31" s="46"/>
      <c r="M31" s="6">
        <f t="shared" si="2"/>
        <v>0.5906581967556883</v>
      </c>
      <c r="N31" s="39">
        <v>2014</v>
      </c>
      <c r="O31" s="8">
        <v>42425</v>
      </c>
      <c r="P31" s="47">
        <v>102.24</v>
      </c>
      <c r="Q31" s="47"/>
      <c r="R31" s="48">
        <f t="shared" si="3"/>
        <v>-10631.847541602792</v>
      </c>
      <c r="S31" s="48"/>
      <c r="T31" s="49">
        <f t="shared" si="4"/>
        <v>-77</v>
      </c>
      <c r="U31" s="49"/>
    </row>
    <row r="32" spans="2:21" ht="13.5">
      <c r="B32" s="39">
        <v>24</v>
      </c>
      <c r="C32" s="46">
        <f t="shared" si="1"/>
        <v>1505390.857464664</v>
      </c>
      <c r="D32" s="46"/>
      <c r="E32" s="39">
        <v>2014</v>
      </c>
      <c r="F32" s="8">
        <v>42495</v>
      </c>
      <c r="G32" s="39" t="s">
        <v>3</v>
      </c>
      <c r="H32" s="47">
        <v>102.11</v>
      </c>
      <c r="I32" s="47"/>
      <c r="J32" s="39">
        <v>91</v>
      </c>
      <c r="K32" s="46">
        <f t="shared" si="0"/>
        <v>45161.72572393992</v>
      </c>
      <c r="L32" s="46"/>
      <c r="M32" s="6">
        <f t="shared" si="2"/>
        <v>0.496282700263076</v>
      </c>
      <c r="N32" s="39">
        <v>2014</v>
      </c>
      <c r="O32" s="8">
        <v>42502</v>
      </c>
      <c r="P32" s="47">
        <v>101.85</v>
      </c>
      <c r="Q32" s="47"/>
      <c r="R32" s="48">
        <f t="shared" si="3"/>
        <v>12903.35020684023</v>
      </c>
      <c r="S32" s="48"/>
      <c r="T32" s="49">
        <f t="shared" si="4"/>
        <v>26.00000000000051</v>
      </c>
      <c r="U32" s="49"/>
    </row>
    <row r="33" spans="2:21" ht="13.5">
      <c r="B33" s="39">
        <v>25</v>
      </c>
      <c r="C33" s="46">
        <f t="shared" si="1"/>
        <v>1518294.2076715042</v>
      </c>
      <c r="D33" s="46"/>
      <c r="E33" s="39">
        <v>2015</v>
      </c>
      <c r="F33" s="8">
        <v>42382</v>
      </c>
      <c r="G33" s="39" t="s">
        <v>3</v>
      </c>
      <c r="H33" s="47">
        <v>118.08</v>
      </c>
      <c r="I33" s="47"/>
      <c r="J33" s="39">
        <v>124</v>
      </c>
      <c r="K33" s="46">
        <f t="shared" si="0"/>
        <v>45548.826230145125</v>
      </c>
      <c r="L33" s="46"/>
      <c r="M33" s="6">
        <f t="shared" si="2"/>
        <v>0.36732924379149295</v>
      </c>
      <c r="N33" s="39">
        <v>2015</v>
      </c>
      <c r="O33" s="8">
        <v>42389</v>
      </c>
      <c r="P33" s="47">
        <v>117.78</v>
      </c>
      <c r="Q33" s="47"/>
      <c r="R33" s="48">
        <f t="shared" si="3"/>
        <v>11019.877313744684</v>
      </c>
      <c r="S33" s="48"/>
      <c r="T33" s="49">
        <f t="shared" si="4"/>
        <v>29.999999999999716</v>
      </c>
      <c r="U33" s="49"/>
    </row>
    <row r="34" spans="2:21" ht="13.5">
      <c r="B34" s="39">
        <v>26</v>
      </c>
      <c r="C34" s="46">
        <f t="shared" si="1"/>
        <v>1529314.084985249</v>
      </c>
      <c r="D34" s="46"/>
      <c r="E34" s="39">
        <v>2015</v>
      </c>
      <c r="F34" s="8">
        <v>42469</v>
      </c>
      <c r="G34" s="39" t="s">
        <v>4</v>
      </c>
      <c r="H34" s="47">
        <v>102.36</v>
      </c>
      <c r="I34" s="47"/>
      <c r="J34" s="39">
        <v>74</v>
      </c>
      <c r="K34" s="46">
        <f t="shared" si="0"/>
        <v>45879.422549557465</v>
      </c>
      <c r="L34" s="46"/>
      <c r="M34" s="6">
        <f t="shared" si="2"/>
        <v>0.6199921966156414</v>
      </c>
      <c r="N34" s="39">
        <v>2015</v>
      </c>
      <c r="O34" s="8">
        <v>42473</v>
      </c>
      <c r="P34" s="47">
        <v>102.04</v>
      </c>
      <c r="Q34" s="47"/>
      <c r="R34" s="48">
        <f t="shared" si="3"/>
        <v>-19839.750291700104</v>
      </c>
      <c r="S34" s="48"/>
      <c r="T34" s="49">
        <f t="shared" si="4"/>
        <v>-74</v>
      </c>
      <c r="U34" s="49"/>
    </row>
    <row r="35" spans="2:21" ht="13.5">
      <c r="B35" s="39">
        <v>27</v>
      </c>
      <c r="C35" s="46">
        <f t="shared" si="1"/>
        <v>1509474.334693549</v>
      </c>
      <c r="D35" s="46"/>
      <c r="E35" s="39">
        <v>2015</v>
      </c>
      <c r="F35" s="8">
        <v>42539</v>
      </c>
      <c r="G35" s="39" t="s">
        <v>3</v>
      </c>
      <c r="H35" s="47">
        <v>123.19</v>
      </c>
      <c r="I35" s="47"/>
      <c r="J35" s="39">
        <v>126</v>
      </c>
      <c r="K35" s="46">
        <f t="shared" si="0"/>
        <v>45284.23004080647</v>
      </c>
      <c r="L35" s="46"/>
      <c r="M35" s="6">
        <f t="shared" si="2"/>
        <v>0.3593986511175116</v>
      </c>
      <c r="N35" s="39">
        <v>2015</v>
      </c>
      <c r="O35" s="8">
        <v>42543</v>
      </c>
      <c r="P35" s="47">
        <v>123.21</v>
      </c>
      <c r="Q35" s="47"/>
      <c r="R35" s="48">
        <f t="shared" si="3"/>
        <v>-718.7973022348802</v>
      </c>
      <c r="S35" s="48"/>
      <c r="T35" s="49">
        <f t="shared" si="4"/>
        <v>-126</v>
      </c>
      <c r="U35" s="49"/>
    </row>
    <row r="36" spans="2:21" ht="13.5">
      <c r="B36" s="39">
        <v>28</v>
      </c>
      <c r="C36" s="46">
        <f t="shared" si="1"/>
        <v>1508755.537391314</v>
      </c>
      <c r="D36" s="46"/>
      <c r="E36" s="39">
        <v>2015</v>
      </c>
      <c r="F36" s="8">
        <v>42554</v>
      </c>
      <c r="G36" s="39" t="s">
        <v>3</v>
      </c>
      <c r="H36" s="47">
        <v>123.93</v>
      </c>
      <c r="I36" s="47"/>
      <c r="J36" s="39">
        <v>79</v>
      </c>
      <c r="K36" s="46">
        <f t="shared" si="0"/>
        <v>45262.66612173942</v>
      </c>
      <c r="L36" s="46"/>
      <c r="M36" s="6">
        <f t="shared" si="2"/>
        <v>0.5729451407815117</v>
      </c>
      <c r="N36" s="39">
        <v>2015</v>
      </c>
      <c r="O36" s="8">
        <v>42561</v>
      </c>
      <c r="P36" s="47">
        <v>121.58</v>
      </c>
      <c r="Q36" s="47"/>
      <c r="R36" s="48">
        <f t="shared" si="3"/>
        <v>134642.10808365574</v>
      </c>
      <c r="S36" s="48"/>
      <c r="T36" s="49">
        <f t="shared" si="4"/>
        <v>235.00000000000085</v>
      </c>
      <c r="U36" s="49"/>
    </row>
    <row r="37" spans="2:21" ht="13.5">
      <c r="B37" s="39">
        <v>29</v>
      </c>
      <c r="C37" s="46">
        <f t="shared" si="1"/>
        <v>1643397.6454749699</v>
      </c>
      <c r="D37" s="46"/>
      <c r="E37" s="39">
        <v>2015</v>
      </c>
      <c r="F37" s="8">
        <v>42673</v>
      </c>
      <c r="G37" s="39" t="s">
        <v>4</v>
      </c>
      <c r="H37" s="47">
        <v>121.19</v>
      </c>
      <c r="I37" s="47"/>
      <c r="J37" s="42">
        <v>62</v>
      </c>
      <c r="K37" s="46">
        <f t="shared" si="0"/>
        <v>49301.929364249096</v>
      </c>
      <c r="L37" s="46"/>
      <c r="M37" s="6">
        <f t="shared" si="2"/>
        <v>0.7951924091007919</v>
      </c>
      <c r="N37" s="39">
        <v>2015</v>
      </c>
      <c r="O37" s="8">
        <v>42673</v>
      </c>
      <c r="P37" s="47">
        <v>120.57</v>
      </c>
      <c r="Q37" s="47"/>
      <c r="R37" s="48">
        <f t="shared" si="3"/>
        <v>-49301.92936424946</v>
      </c>
      <c r="S37" s="48"/>
      <c r="T37" s="49">
        <f t="shared" si="4"/>
        <v>-62</v>
      </c>
      <c r="U37" s="49"/>
    </row>
    <row r="38" spans="2:21" ht="13.5">
      <c r="B38" s="39">
        <v>30</v>
      </c>
      <c r="C38" s="46">
        <f t="shared" si="1"/>
        <v>1594095.7161107203</v>
      </c>
      <c r="D38" s="46"/>
      <c r="E38" s="39">
        <v>2016</v>
      </c>
      <c r="F38" s="8">
        <v>42396</v>
      </c>
      <c r="G38" s="39" t="s">
        <v>4</v>
      </c>
      <c r="H38" s="47">
        <v>118.62</v>
      </c>
      <c r="I38" s="47"/>
      <c r="J38" s="39">
        <v>99</v>
      </c>
      <c r="K38" s="46">
        <f t="shared" si="0"/>
        <v>47822.87148332161</v>
      </c>
      <c r="L38" s="46"/>
      <c r="M38" s="6">
        <f t="shared" si="2"/>
        <v>0.4830593079123395</v>
      </c>
      <c r="N38" s="39">
        <v>2016</v>
      </c>
      <c r="O38" s="8">
        <v>42402</v>
      </c>
      <c r="P38" s="47">
        <v>120.66</v>
      </c>
      <c r="Q38" s="47"/>
      <c r="R38" s="48">
        <f t="shared" si="3"/>
        <v>98544.09881411686</v>
      </c>
      <c r="S38" s="48"/>
      <c r="T38" s="49">
        <f t="shared" si="4"/>
        <v>203.9999999999992</v>
      </c>
      <c r="U38" s="49"/>
    </row>
    <row r="39" spans="2:21" ht="13.5">
      <c r="B39" s="39">
        <v>31</v>
      </c>
      <c r="C39" s="46">
        <f t="shared" si="1"/>
        <v>1692639.814924837</v>
      </c>
      <c r="D39" s="46"/>
      <c r="E39" s="39"/>
      <c r="F39" s="8"/>
      <c r="G39" s="39" t="s">
        <v>4</v>
      </c>
      <c r="H39" s="47"/>
      <c r="I39" s="47"/>
      <c r="J39" s="39"/>
      <c r="K39" s="46">
        <f t="shared" si="0"/>
      </c>
      <c r="L39" s="46"/>
      <c r="M39" s="6">
        <f t="shared" si="2"/>
      </c>
      <c r="N39" s="39"/>
      <c r="O39" s="8"/>
      <c r="P39" s="47"/>
      <c r="Q39" s="47"/>
      <c r="R39" s="48">
        <f t="shared" si="3"/>
      </c>
      <c r="S39" s="48"/>
      <c r="T39" s="49">
        <f t="shared" si="4"/>
      </c>
      <c r="U39" s="49"/>
    </row>
    <row r="40" spans="2:21" ht="13.5">
      <c r="B40" s="39">
        <v>32</v>
      </c>
      <c r="C40" s="46">
        <f t="shared" si="1"/>
      </c>
      <c r="D40" s="46"/>
      <c r="E40" s="39"/>
      <c r="F40" s="8"/>
      <c r="G40" s="39" t="s">
        <v>4</v>
      </c>
      <c r="H40" s="47"/>
      <c r="I40" s="47"/>
      <c r="J40" s="39"/>
      <c r="K40" s="46">
        <f t="shared" si="0"/>
      </c>
      <c r="L40" s="46"/>
      <c r="M40" s="6">
        <f t="shared" si="2"/>
      </c>
      <c r="N40" s="39"/>
      <c r="O40" s="8"/>
      <c r="P40" s="47"/>
      <c r="Q40" s="47"/>
      <c r="R40" s="48">
        <f t="shared" si="3"/>
      </c>
      <c r="S40" s="48"/>
      <c r="T40" s="49">
        <f t="shared" si="4"/>
      </c>
      <c r="U40" s="49"/>
    </row>
    <row r="41" spans="2:21" ht="13.5">
      <c r="B41" s="39">
        <v>33</v>
      </c>
      <c r="C41" s="46">
        <f t="shared" si="1"/>
      </c>
      <c r="D41" s="46"/>
      <c r="E41" s="39"/>
      <c r="F41" s="8"/>
      <c r="G41" s="39" t="s">
        <v>3</v>
      </c>
      <c r="H41" s="47"/>
      <c r="I41" s="47"/>
      <c r="J41" s="39"/>
      <c r="K41" s="46">
        <f t="shared" si="0"/>
      </c>
      <c r="L41" s="46"/>
      <c r="M41" s="6">
        <f t="shared" si="2"/>
      </c>
      <c r="N41" s="39"/>
      <c r="O41" s="8"/>
      <c r="P41" s="47"/>
      <c r="Q41" s="47"/>
      <c r="R41" s="48">
        <f t="shared" si="3"/>
      </c>
      <c r="S41" s="48"/>
      <c r="T41" s="49">
        <f t="shared" si="4"/>
      </c>
      <c r="U41" s="49"/>
    </row>
    <row r="42" spans="2:21" ht="13.5">
      <c r="B42" s="39">
        <v>34</v>
      </c>
      <c r="C42" s="46">
        <f t="shared" si="1"/>
      </c>
      <c r="D42" s="46"/>
      <c r="E42" s="39"/>
      <c r="F42" s="8"/>
      <c r="G42" s="39" t="s">
        <v>4</v>
      </c>
      <c r="H42" s="47"/>
      <c r="I42" s="47"/>
      <c r="J42" s="39"/>
      <c r="K42" s="46">
        <f t="shared" si="0"/>
      </c>
      <c r="L42" s="46"/>
      <c r="M42" s="6">
        <f t="shared" si="2"/>
      </c>
      <c r="N42" s="39"/>
      <c r="O42" s="8"/>
      <c r="P42" s="47"/>
      <c r="Q42" s="47"/>
      <c r="R42" s="48">
        <f t="shared" si="3"/>
      </c>
      <c r="S42" s="48"/>
      <c r="T42" s="49">
        <f t="shared" si="4"/>
      </c>
      <c r="U42" s="49"/>
    </row>
    <row r="43" spans="2:21" ht="13.5">
      <c r="B43" s="39">
        <v>35</v>
      </c>
      <c r="C43" s="46">
        <f t="shared" si="1"/>
      </c>
      <c r="D43" s="46"/>
      <c r="E43" s="39"/>
      <c r="F43" s="8"/>
      <c r="G43" s="39" t="s">
        <v>3</v>
      </c>
      <c r="H43" s="47"/>
      <c r="I43" s="47"/>
      <c r="J43" s="39"/>
      <c r="K43" s="46">
        <f t="shared" si="0"/>
      </c>
      <c r="L43" s="46"/>
      <c r="M43" s="6">
        <f t="shared" si="2"/>
      </c>
      <c r="N43" s="39"/>
      <c r="O43" s="8"/>
      <c r="P43" s="47"/>
      <c r="Q43" s="47"/>
      <c r="R43" s="48">
        <f t="shared" si="3"/>
      </c>
      <c r="S43" s="48"/>
      <c r="T43" s="49">
        <f t="shared" si="4"/>
      </c>
      <c r="U43" s="49"/>
    </row>
    <row r="44" spans="2:21" ht="13.5">
      <c r="B44" s="39">
        <v>36</v>
      </c>
      <c r="C44" s="46">
        <f t="shared" si="1"/>
      </c>
      <c r="D44" s="46"/>
      <c r="E44" s="39"/>
      <c r="F44" s="8"/>
      <c r="G44" s="39" t="s">
        <v>4</v>
      </c>
      <c r="H44" s="47"/>
      <c r="I44" s="47"/>
      <c r="J44" s="39"/>
      <c r="K44" s="46">
        <f t="shared" si="0"/>
      </c>
      <c r="L44" s="46"/>
      <c r="M44" s="6">
        <f t="shared" si="2"/>
      </c>
      <c r="N44" s="39"/>
      <c r="O44" s="8"/>
      <c r="P44" s="47"/>
      <c r="Q44" s="47"/>
      <c r="R44" s="48">
        <f t="shared" si="3"/>
      </c>
      <c r="S44" s="48"/>
      <c r="T44" s="49">
        <f t="shared" si="4"/>
      </c>
      <c r="U44" s="49"/>
    </row>
    <row r="45" spans="2:21" ht="13.5">
      <c r="B45" s="39">
        <v>37</v>
      </c>
      <c r="C45" s="46">
        <f t="shared" si="1"/>
      </c>
      <c r="D45" s="46"/>
      <c r="E45" s="39"/>
      <c r="F45" s="8"/>
      <c r="G45" s="39" t="s">
        <v>3</v>
      </c>
      <c r="H45" s="47"/>
      <c r="I45" s="47"/>
      <c r="J45" s="39"/>
      <c r="K45" s="46">
        <f t="shared" si="0"/>
      </c>
      <c r="L45" s="46"/>
      <c r="M45" s="6">
        <f t="shared" si="2"/>
      </c>
      <c r="N45" s="39"/>
      <c r="O45" s="8"/>
      <c r="P45" s="47"/>
      <c r="Q45" s="47"/>
      <c r="R45" s="48">
        <f t="shared" si="3"/>
      </c>
      <c r="S45" s="48"/>
      <c r="T45" s="49">
        <f t="shared" si="4"/>
      </c>
      <c r="U45" s="49"/>
    </row>
    <row r="46" spans="2:21" ht="13.5">
      <c r="B46" s="39">
        <v>38</v>
      </c>
      <c r="C46" s="46">
        <f t="shared" si="1"/>
      </c>
      <c r="D46" s="46"/>
      <c r="E46" s="39"/>
      <c r="F46" s="8"/>
      <c r="G46" s="39" t="s">
        <v>4</v>
      </c>
      <c r="H46" s="47"/>
      <c r="I46" s="47"/>
      <c r="J46" s="39"/>
      <c r="K46" s="46">
        <f t="shared" si="0"/>
      </c>
      <c r="L46" s="46"/>
      <c r="M46" s="6">
        <f t="shared" si="2"/>
      </c>
      <c r="N46" s="39"/>
      <c r="O46" s="8"/>
      <c r="P46" s="47"/>
      <c r="Q46" s="47"/>
      <c r="R46" s="48">
        <f t="shared" si="3"/>
      </c>
      <c r="S46" s="48"/>
      <c r="T46" s="49">
        <f t="shared" si="4"/>
      </c>
      <c r="U46" s="49"/>
    </row>
    <row r="47" spans="2:21" ht="13.5">
      <c r="B47" s="39">
        <v>39</v>
      </c>
      <c r="C47" s="46">
        <f t="shared" si="1"/>
      </c>
      <c r="D47" s="46"/>
      <c r="E47" s="39"/>
      <c r="F47" s="8"/>
      <c r="G47" s="39" t="s">
        <v>4</v>
      </c>
      <c r="H47" s="47"/>
      <c r="I47" s="47"/>
      <c r="J47" s="39"/>
      <c r="K47" s="46">
        <f t="shared" si="0"/>
      </c>
      <c r="L47" s="46"/>
      <c r="M47" s="6">
        <f t="shared" si="2"/>
      </c>
      <c r="N47" s="39"/>
      <c r="O47" s="8"/>
      <c r="P47" s="47"/>
      <c r="Q47" s="47"/>
      <c r="R47" s="48">
        <f t="shared" si="3"/>
      </c>
      <c r="S47" s="48"/>
      <c r="T47" s="49">
        <f t="shared" si="4"/>
      </c>
      <c r="U47" s="49"/>
    </row>
    <row r="48" spans="2:21" ht="13.5">
      <c r="B48" s="39">
        <v>40</v>
      </c>
      <c r="C48" s="46">
        <f t="shared" si="1"/>
      </c>
      <c r="D48" s="46"/>
      <c r="E48" s="39"/>
      <c r="F48" s="8"/>
      <c r="G48" s="39" t="s">
        <v>37</v>
      </c>
      <c r="H48" s="47"/>
      <c r="I48" s="47"/>
      <c r="J48" s="39"/>
      <c r="K48" s="46">
        <f t="shared" si="0"/>
      </c>
      <c r="L48" s="46"/>
      <c r="M48" s="6">
        <f t="shared" si="2"/>
      </c>
      <c r="N48" s="39"/>
      <c r="O48" s="8"/>
      <c r="P48" s="47"/>
      <c r="Q48" s="47"/>
      <c r="R48" s="48">
        <f t="shared" si="3"/>
      </c>
      <c r="S48" s="48"/>
      <c r="T48" s="49">
        <f t="shared" si="4"/>
      </c>
      <c r="U48" s="49"/>
    </row>
    <row r="49" spans="2:21" ht="13.5">
      <c r="B49" s="39">
        <v>41</v>
      </c>
      <c r="C49" s="46">
        <f t="shared" si="1"/>
      </c>
      <c r="D49" s="46"/>
      <c r="E49" s="39"/>
      <c r="F49" s="8"/>
      <c r="G49" s="39" t="s">
        <v>4</v>
      </c>
      <c r="H49" s="47"/>
      <c r="I49" s="47"/>
      <c r="J49" s="39"/>
      <c r="K49" s="46">
        <f t="shared" si="0"/>
      </c>
      <c r="L49" s="46"/>
      <c r="M49" s="6">
        <f t="shared" si="2"/>
      </c>
      <c r="N49" s="39"/>
      <c r="O49" s="8"/>
      <c r="P49" s="47"/>
      <c r="Q49" s="47"/>
      <c r="R49" s="48">
        <f t="shared" si="3"/>
      </c>
      <c r="S49" s="48"/>
      <c r="T49" s="49">
        <f t="shared" si="4"/>
      </c>
      <c r="U49" s="49"/>
    </row>
    <row r="50" spans="2:21" ht="13.5">
      <c r="B50" s="39">
        <v>42</v>
      </c>
      <c r="C50" s="46">
        <f t="shared" si="1"/>
      </c>
      <c r="D50" s="46"/>
      <c r="E50" s="39"/>
      <c r="F50" s="8"/>
      <c r="G50" s="39" t="s">
        <v>4</v>
      </c>
      <c r="H50" s="47"/>
      <c r="I50" s="47"/>
      <c r="J50" s="39"/>
      <c r="K50" s="46">
        <f t="shared" si="0"/>
      </c>
      <c r="L50" s="46"/>
      <c r="M50" s="6">
        <f t="shared" si="2"/>
      </c>
      <c r="N50" s="39"/>
      <c r="O50" s="8"/>
      <c r="P50" s="47"/>
      <c r="Q50" s="47"/>
      <c r="R50" s="48">
        <f t="shared" si="3"/>
      </c>
      <c r="S50" s="48"/>
      <c r="T50" s="49">
        <f t="shared" si="4"/>
      </c>
      <c r="U50" s="49"/>
    </row>
    <row r="51" spans="2:21" ht="13.5">
      <c r="B51" s="39">
        <v>43</v>
      </c>
      <c r="C51" s="46">
        <f t="shared" si="1"/>
      </c>
      <c r="D51" s="46"/>
      <c r="E51" s="39"/>
      <c r="F51" s="8"/>
      <c r="G51" s="39" t="s">
        <v>3</v>
      </c>
      <c r="H51" s="47"/>
      <c r="I51" s="47"/>
      <c r="J51" s="39"/>
      <c r="K51" s="46">
        <f t="shared" si="0"/>
      </c>
      <c r="L51" s="46"/>
      <c r="M51" s="6">
        <f t="shared" si="2"/>
      </c>
      <c r="N51" s="39"/>
      <c r="O51" s="8"/>
      <c r="P51" s="47"/>
      <c r="Q51" s="47"/>
      <c r="R51" s="48">
        <f t="shared" si="3"/>
      </c>
      <c r="S51" s="48"/>
      <c r="T51" s="49">
        <f t="shared" si="4"/>
      </c>
      <c r="U51" s="49"/>
    </row>
    <row r="52" spans="2:21" ht="13.5">
      <c r="B52" s="39">
        <v>44</v>
      </c>
      <c r="C52" s="46">
        <f t="shared" si="1"/>
      </c>
      <c r="D52" s="46"/>
      <c r="E52" s="39"/>
      <c r="F52" s="8"/>
      <c r="G52" s="39" t="s">
        <v>3</v>
      </c>
      <c r="H52" s="47"/>
      <c r="I52" s="47"/>
      <c r="J52" s="39"/>
      <c r="K52" s="46">
        <f t="shared" si="0"/>
      </c>
      <c r="L52" s="46"/>
      <c r="M52" s="6">
        <f t="shared" si="2"/>
      </c>
      <c r="N52" s="39"/>
      <c r="O52" s="8"/>
      <c r="P52" s="47"/>
      <c r="Q52" s="47"/>
      <c r="R52" s="48">
        <f t="shared" si="3"/>
      </c>
      <c r="S52" s="48"/>
      <c r="T52" s="49">
        <f t="shared" si="4"/>
      </c>
      <c r="U52" s="49"/>
    </row>
    <row r="53" spans="2:21" ht="13.5">
      <c r="B53" s="39">
        <v>45</v>
      </c>
      <c r="C53" s="46">
        <f t="shared" si="1"/>
      </c>
      <c r="D53" s="46"/>
      <c r="E53" s="39"/>
      <c r="F53" s="8"/>
      <c r="G53" s="39" t="s">
        <v>4</v>
      </c>
      <c r="H53" s="47"/>
      <c r="I53" s="47"/>
      <c r="J53" s="39"/>
      <c r="K53" s="46">
        <f t="shared" si="0"/>
      </c>
      <c r="L53" s="46"/>
      <c r="M53" s="6">
        <f t="shared" si="2"/>
      </c>
      <c r="N53" s="39"/>
      <c r="O53" s="8"/>
      <c r="P53" s="47"/>
      <c r="Q53" s="47"/>
      <c r="R53" s="48">
        <f t="shared" si="3"/>
      </c>
      <c r="S53" s="48"/>
      <c r="T53" s="49">
        <f t="shared" si="4"/>
      </c>
      <c r="U53" s="49"/>
    </row>
    <row r="54" spans="2:21" ht="13.5">
      <c r="B54" s="39">
        <v>46</v>
      </c>
      <c r="C54" s="46">
        <f t="shared" si="1"/>
      </c>
      <c r="D54" s="46"/>
      <c r="E54" s="39"/>
      <c r="F54" s="8"/>
      <c r="G54" s="39" t="s">
        <v>4</v>
      </c>
      <c r="H54" s="47"/>
      <c r="I54" s="47"/>
      <c r="J54" s="39"/>
      <c r="K54" s="46">
        <f t="shared" si="0"/>
      </c>
      <c r="L54" s="46"/>
      <c r="M54" s="6">
        <f t="shared" si="2"/>
      </c>
      <c r="N54" s="39"/>
      <c r="O54" s="8"/>
      <c r="P54" s="47"/>
      <c r="Q54" s="47"/>
      <c r="R54" s="48">
        <f t="shared" si="3"/>
      </c>
      <c r="S54" s="48"/>
      <c r="T54" s="49">
        <f t="shared" si="4"/>
      </c>
      <c r="U54" s="49"/>
    </row>
    <row r="55" spans="2:21" ht="13.5">
      <c r="B55" s="39">
        <v>47</v>
      </c>
      <c r="C55" s="46">
        <f t="shared" si="1"/>
      </c>
      <c r="D55" s="46"/>
      <c r="E55" s="39"/>
      <c r="F55" s="8"/>
      <c r="G55" s="39" t="s">
        <v>3</v>
      </c>
      <c r="H55" s="47"/>
      <c r="I55" s="47"/>
      <c r="J55" s="39"/>
      <c r="K55" s="46">
        <f t="shared" si="0"/>
      </c>
      <c r="L55" s="46"/>
      <c r="M55" s="6">
        <f t="shared" si="2"/>
      </c>
      <c r="N55" s="39"/>
      <c r="O55" s="8"/>
      <c r="P55" s="47"/>
      <c r="Q55" s="47"/>
      <c r="R55" s="48">
        <f t="shared" si="3"/>
      </c>
      <c r="S55" s="48"/>
      <c r="T55" s="49">
        <f t="shared" si="4"/>
      </c>
      <c r="U55" s="49"/>
    </row>
    <row r="56" spans="2:21" ht="13.5">
      <c r="B56" s="39">
        <v>48</v>
      </c>
      <c r="C56" s="46">
        <f t="shared" si="1"/>
      </c>
      <c r="D56" s="46"/>
      <c r="E56" s="39"/>
      <c r="F56" s="8"/>
      <c r="G56" s="39" t="s">
        <v>3</v>
      </c>
      <c r="H56" s="47"/>
      <c r="I56" s="47"/>
      <c r="J56" s="39"/>
      <c r="K56" s="46">
        <f t="shared" si="0"/>
      </c>
      <c r="L56" s="46"/>
      <c r="M56" s="6">
        <f t="shared" si="2"/>
      </c>
      <c r="N56" s="39"/>
      <c r="O56" s="8"/>
      <c r="P56" s="47"/>
      <c r="Q56" s="47"/>
      <c r="R56" s="48">
        <f t="shared" si="3"/>
      </c>
      <c r="S56" s="48"/>
      <c r="T56" s="49">
        <f t="shared" si="4"/>
      </c>
      <c r="U56" s="49"/>
    </row>
    <row r="57" spans="2:21" ht="13.5">
      <c r="B57" s="39">
        <v>49</v>
      </c>
      <c r="C57" s="46">
        <f t="shared" si="1"/>
      </c>
      <c r="D57" s="46"/>
      <c r="E57" s="39"/>
      <c r="F57" s="8"/>
      <c r="G57" s="39" t="s">
        <v>3</v>
      </c>
      <c r="H57" s="47"/>
      <c r="I57" s="47"/>
      <c r="J57" s="39"/>
      <c r="K57" s="46">
        <f t="shared" si="0"/>
      </c>
      <c r="L57" s="46"/>
      <c r="M57" s="6">
        <f t="shared" si="2"/>
      </c>
      <c r="N57" s="39"/>
      <c r="O57" s="8"/>
      <c r="P57" s="47"/>
      <c r="Q57" s="47"/>
      <c r="R57" s="48">
        <f t="shared" si="3"/>
      </c>
      <c r="S57" s="48"/>
      <c r="T57" s="49">
        <f t="shared" si="4"/>
      </c>
      <c r="U57" s="49"/>
    </row>
    <row r="58" spans="2:21" ht="13.5">
      <c r="B58" s="39">
        <v>50</v>
      </c>
      <c r="C58" s="46">
        <f t="shared" si="1"/>
      </c>
      <c r="D58" s="46"/>
      <c r="E58" s="39"/>
      <c r="F58" s="8"/>
      <c r="G58" s="39" t="s">
        <v>3</v>
      </c>
      <c r="H58" s="47"/>
      <c r="I58" s="47"/>
      <c r="J58" s="39"/>
      <c r="K58" s="46">
        <f t="shared" si="0"/>
      </c>
      <c r="L58" s="46"/>
      <c r="M58" s="6">
        <f t="shared" si="2"/>
      </c>
      <c r="N58" s="39"/>
      <c r="O58" s="8"/>
      <c r="P58" s="47"/>
      <c r="Q58" s="47"/>
      <c r="R58" s="48">
        <f t="shared" si="3"/>
      </c>
      <c r="S58" s="48"/>
      <c r="T58" s="49">
        <f t="shared" si="4"/>
      </c>
      <c r="U58" s="49"/>
    </row>
    <row r="59" spans="2:21" ht="13.5">
      <c r="B59" s="39">
        <v>51</v>
      </c>
      <c r="C59" s="46">
        <f t="shared" si="1"/>
      </c>
      <c r="D59" s="46"/>
      <c r="E59" s="39"/>
      <c r="F59" s="8"/>
      <c r="G59" s="39" t="s">
        <v>3</v>
      </c>
      <c r="H59" s="47"/>
      <c r="I59" s="47"/>
      <c r="J59" s="39"/>
      <c r="K59" s="46">
        <f t="shared" si="0"/>
      </c>
      <c r="L59" s="46"/>
      <c r="M59" s="6">
        <f t="shared" si="2"/>
      </c>
      <c r="N59" s="39"/>
      <c r="O59" s="8"/>
      <c r="P59" s="47"/>
      <c r="Q59" s="47"/>
      <c r="R59" s="48">
        <f t="shared" si="3"/>
      </c>
      <c r="S59" s="48"/>
      <c r="T59" s="49">
        <f t="shared" si="4"/>
      </c>
      <c r="U59" s="49"/>
    </row>
    <row r="60" spans="2:21" ht="13.5">
      <c r="B60" s="39">
        <v>52</v>
      </c>
      <c r="C60" s="46">
        <f t="shared" si="1"/>
      </c>
      <c r="D60" s="46"/>
      <c r="E60" s="39"/>
      <c r="F60" s="8"/>
      <c r="G60" s="39" t="s">
        <v>3</v>
      </c>
      <c r="H60" s="47"/>
      <c r="I60" s="47"/>
      <c r="J60" s="39"/>
      <c r="K60" s="46">
        <f t="shared" si="0"/>
      </c>
      <c r="L60" s="46"/>
      <c r="M60" s="6">
        <f t="shared" si="2"/>
      </c>
      <c r="N60" s="39"/>
      <c r="O60" s="8"/>
      <c r="P60" s="47"/>
      <c r="Q60" s="47"/>
      <c r="R60" s="48">
        <f t="shared" si="3"/>
      </c>
      <c r="S60" s="48"/>
      <c r="T60" s="49">
        <f t="shared" si="4"/>
      </c>
      <c r="U60" s="49"/>
    </row>
    <row r="61" spans="2:21" ht="13.5">
      <c r="B61" s="39">
        <v>53</v>
      </c>
      <c r="C61" s="46">
        <f t="shared" si="1"/>
      </c>
      <c r="D61" s="46"/>
      <c r="E61" s="39"/>
      <c r="F61" s="8"/>
      <c r="G61" s="39" t="s">
        <v>3</v>
      </c>
      <c r="H61" s="47"/>
      <c r="I61" s="47"/>
      <c r="J61" s="39"/>
      <c r="K61" s="46">
        <f t="shared" si="0"/>
      </c>
      <c r="L61" s="46"/>
      <c r="M61" s="6">
        <f t="shared" si="2"/>
      </c>
      <c r="N61" s="39"/>
      <c r="O61" s="8"/>
      <c r="P61" s="47"/>
      <c r="Q61" s="47"/>
      <c r="R61" s="48">
        <f t="shared" si="3"/>
      </c>
      <c r="S61" s="48"/>
      <c r="T61" s="49">
        <f t="shared" si="4"/>
      </c>
      <c r="U61" s="49"/>
    </row>
    <row r="62" spans="2:21" ht="13.5">
      <c r="B62" s="39">
        <v>54</v>
      </c>
      <c r="C62" s="46">
        <f t="shared" si="1"/>
      </c>
      <c r="D62" s="46"/>
      <c r="E62" s="39"/>
      <c r="F62" s="8"/>
      <c r="G62" s="39" t="s">
        <v>3</v>
      </c>
      <c r="H62" s="47"/>
      <c r="I62" s="47"/>
      <c r="J62" s="39"/>
      <c r="K62" s="46">
        <f t="shared" si="0"/>
      </c>
      <c r="L62" s="46"/>
      <c r="M62" s="6">
        <f t="shared" si="2"/>
      </c>
      <c r="N62" s="39"/>
      <c r="O62" s="8"/>
      <c r="P62" s="47"/>
      <c r="Q62" s="47"/>
      <c r="R62" s="48">
        <f t="shared" si="3"/>
      </c>
      <c r="S62" s="48"/>
      <c r="T62" s="49">
        <f t="shared" si="4"/>
      </c>
      <c r="U62" s="49"/>
    </row>
    <row r="63" spans="2:21" ht="13.5">
      <c r="B63" s="39">
        <v>55</v>
      </c>
      <c r="C63" s="46">
        <f t="shared" si="1"/>
      </c>
      <c r="D63" s="46"/>
      <c r="E63" s="39"/>
      <c r="F63" s="8"/>
      <c r="G63" s="39" t="s">
        <v>4</v>
      </c>
      <c r="H63" s="47"/>
      <c r="I63" s="47"/>
      <c r="J63" s="39"/>
      <c r="K63" s="46">
        <f t="shared" si="0"/>
      </c>
      <c r="L63" s="46"/>
      <c r="M63" s="6">
        <f t="shared" si="2"/>
      </c>
      <c r="N63" s="39"/>
      <c r="O63" s="8"/>
      <c r="P63" s="47"/>
      <c r="Q63" s="47"/>
      <c r="R63" s="48">
        <f t="shared" si="3"/>
      </c>
      <c r="S63" s="48"/>
      <c r="T63" s="49">
        <f t="shared" si="4"/>
      </c>
      <c r="U63" s="49"/>
    </row>
    <row r="64" spans="2:21" ht="13.5">
      <c r="B64" s="39">
        <v>56</v>
      </c>
      <c r="C64" s="46">
        <f t="shared" si="1"/>
      </c>
      <c r="D64" s="46"/>
      <c r="E64" s="39"/>
      <c r="F64" s="8"/>
      <c r="G64" s="39" t="s">
        <v>3</v>
      </c>
      <c r="H64" s="47"/>
      <c r="I64" s="47"/>
      <c r="J64" s="39"/>
      <c r="K64" s="46">
        <f t="shared" si="0"/>
      </c>
      <c r="L64" s="46"/>
      <c r="M64" s="6">
        <f t="shared" si="2"/>
      </c>
      <c r="N64" s="39"/>
      <c r="O64" s="8"/>
      <c r="P64" s="47"/>
      <c r="Q64" s="47"/>
      <c r="R64" s="48">
        <f t="shared" si="3"/>
      </c>
      <c r="S64" s="48"/>
      <c r="T64" s="49">
        <f t="shared" si="4"/>
      </c>
      <c r="U64" s="49"/>
    </row>
    <row r="65" spans="2:21" ht="13.5">
      <c r="B65" s="39">
        <v>57</v>
      </c>
      <c r="C65" s="46">
        <f t="shared" si="1"/>
      </c>
      <c r="D65" s="46"/>
      <c r="E65" s="39"/>
      <c r="F65" s="8"/>
      <c r="G65" s="39" t="s">
        <v>3</v>
      </c>
      <c r="H65" s="47"/>
      <c r="I65" s="47"/>
      <c r="J65" s="39"/>
      <c r="K65" s="46">
        <f t="shared" si="0"/>
      </c>
      <c r="L65" s="46"/>
      <c r="M65" s="6">
        <f t="shared" si="2"/>
      </c>
      <c r="N65" s="39"/>
      <c r="O65" s="8"/>
      <c r="P65" s="47"/>
      <c r="Q65" s="47"/>
      <c r="R65" s="48">
        <f t="shared" si="3"/>
      </c>
      <c r="S65" s="48"/>
      <c r="T65" s="49">
        <f t="shared" si="4"/>
      </c>
      <c r="U65" s="49"/>
    </row>
    <row r="66" spans="2:21" ht="13.5">
      <c r="B66" s="39">
        <v>58</v>
      </c>
      <c r="C66" s="46">
        <f t="shared" si="1"/>
      </c>
      <c r="D66" s="46"/>
      <c r="E66" s="39"/>
      <c r="F66" s="8"/>
      <c r="G66" s="39" t="s">
        <v>3</v>
      </c>
      <c r="H66" s="47"/>
      <c r="I66" s="47"/>
      <c r="J66" s="39"/>
      <c r="K66" s="46">
        <f t="shared" si="0"/>
      </c>
      <c r="L66" s="46"/>
      <c r="M66" s="6">
        <f t="shared" si="2"/>
      </c>
      <c r="N66" s="39"/>
      <c r="O66" s="8"/>
      <c r="P66" s="47"/>
      <c r="Q66" s="47"/>
      <c r="R66" s="48">
        <f t="shared" si="3"/>
      </c>
      <c r="S66" s="48"/>
      <c r="T66" s="49">
        <f t="shared" si="4"/>
      </c>
      <c r="U66" s="49"/>
    </row>
    <row r="67" spans="2:21" ht="13.5">
      <c r="B67" s="39">
        <v>59</v>
      </c>
      <c r="C67" s="46">
        <f t="shared" si="1"/>
      </c>
      <c r="D67" s="46"/>
      <c r="E67" s="39"/>
      <c r="F67" s="8"/>
      <c r="G67" s="39" t="s">
        <v>3</v>
      </c>
      <c r="H67" s="47"/>
      <c r="I67" s="47"/>
      <c r="J67" s="39"/>
      <c r="K67" s="46">
        <f t="shared" si="0"/>
      </c>
      <c r="L67" s="46"/>
      <c r="M67" s="6">
        <f t="shared" si="2"/>
      </c>
      <c r="N67" s="39"/>
      <c r="O67" s="8"/>
      <c r="P67" s="47"/>
      <c r="Q67" s="47"/>
      <c r="R67" s="48">
        <f t="shared" si="3"/>
      </c>
      <c r="S67" s="48"/>
      <c r="T67" s="49">
        <f t="shared" si="4"/>
      </c>
      <c r="U67" s="49"/>
    </row>
    <row r="68" spans="2:21" ht="13.5">
      <c r="B68" s="39">
        <v>60</v>
      </c>
      <c r="C68" s="46">
        <f t="shared" si="1"/>
      </c>
      <c r="D68" s="46"/>
      <c r="E68" s="39"/>
      <c r="F68" s="8"/>
      <c r="G68" s="39" t="s">
        <v>4</v>
      </c>
      <c r="H68" s="47"/>
      <c r="I68" s="47"/>
      <c r="J68" s="39"/>
      <c r="K68" s="46">
        <f t="shared" si="0"/>
      </c>
      <c r="L68" s="46"/>
      <c r="M68" s="6">
        <f t="shared" si="2"/>
      </c>
      <c r="N68" s="39"/>
      <c r="O68" s="8"/>
      <c r="P68" s="47"/>
      <c r="Q68" s="47"/>
      <c r="R68" s="48">
        <f t="shared" si="3"/>
      </c>
      <c r="S68" s="48"/>
      <c r="T68" s="49">
        <f t="shared" si="4"/>
      </c>
      <c r="U68" s="49"/>
    </row>
    <row r="69" spans="2:21" ht="13.5">
      <c r="B69" s="39">
        <v>61</v>
      </c>
      <c r="C69" s="46">
        <f t="shared" si="1"/>
      </c>
      <c r="D69" s="46"/>
      <c r="E69" s="39"/>
      <c r="F69" s="8"/>
      <c r="G69" s="39" t="s">
        <v>4</v>
      </c>
      <c r="H69" s="47"/>
      <c r="I69" s="47"/>
      <c r="J69" s="39"/>
      <c r="K69" s="46">
        <f t="shared" si="0"/>
      </c>
      <c r="L69" s="46"/>
      <c r="M69" s="6">
        <f t="shared" si="2"/>
      </c>
      <c r="N69" s="39"/>
      <c r="O69" s="8"/>
      <c r="P69" s="47"/>
      <c r="Q69" s="47"/>
      <c r="R69" s="48">
        <f t="shared" si="3"/>
      </c>
      <c r="S69" s="48"/>
      <c r="T69" s="49">
        <f t="shared" si="4"/>
      </c>
      <c r="U69" s="49"/>
    </row>
    <row r="70" spans="2:21" ht="13.5">
      <c r="B70" s="39">
        <v>62</v>
      </c>
      <c r="C70" s="46">
        <f t="shared" si="1"/>
      </c>
      <c r="D70" s="46"/>
      <c r="E70" s="39"/>
      <c r="F70" s="8"/>
      <c r="G70" s="39" t="s">
        <v>3</v>
      </c>
      <c r="H70" s="47"/>
      <c r="I70" s="47"/>
      <c r="J70" s="39"/>
      <c r="K70" s="46">
        <f t="shared" si="0"/>
      </c>
      <c r="L70" s="46"/>
      <c r="M70" s="6">
        <f t="shared" si="2"/>
      </c>
      <c r="N70" s="39"/>
      <c r="O70" s="8"/>
      <c r="P70" s="47"/>
      <c r="Q70" s="47"/>
      <c r="R70" s="48">
        <f t="shared" si="3"/>
      </c>
      <c r="S70" s="48"/>
      <c r="T70" s="49">
        <f t="shared" si="4"/>
      </c>
      <c r="U70" s="49"/>
    </row>
    <row r="71" spans="2:21" ht="13.5">
      <c r="B71" s="39">
        <v>63</v>
      </c>
      <c r="C71" s="46">
        <f t="shared" si="1"/>
      </c>
      <c r="D71" s="46"/>
      <c r="E71" s="39"/>
      <c r="F71" s="8"/>
      <c r="G71" s="39" t="s">
        <v>4</v>
      </c>
      <c r="H71" s="47"/>
      <c r="I71" s="47"/>
      <c r="J71" s="39"/>
      <c r="K71" s="46">
        <f t="shared" si="0"/>
      </c>
      <c r="L71" s="46"/>
      <c r="M71" s="6">
        <f t="shared" si="2"/>
      </c>
      <c r="N71" s="39"/>
      <c r="O71" s="8"/>
      <c r="P71" s="47"/>
      <c r="Q71" s="47"/>
      <c r="R71" s="48">
        <f t="shared" si="3"/>
      </c>
      <c r="S71" s="48"/>
      <c r="T71" s="49">
        <f t="shared" si="4"/>
      </c>
      <c r="U71" s="49"/>
    </row>
    <row r="72" spans="2:21" ht="13.5">
      <c r="B72" s="39">
        <v>64</v>
      </c>
      <c r="C72" s="46">
        <f t="shared" si="1"/>
      </c>
      <c r="D72" s="46"/>
      <c r="E72" s="39"/>
      <c r="F72" s="8"/>
      <c r="G72" s="39" t="s">
        <v>3</v>
      </c>
      <c r="H72" s="47"/>
      <c r="I72" s="47"/>
      <c r="J72" s="39"/>
      <c r="K72" s="46">
        <f t="shared" si="0"/>
      </c>
      <c r="L72" s="46"/>
      <c r="M72" s="6">
        <f t="shared" si="2"/>
      </c>
      <c r="N72" s="39"/>
      <c r="O72" s="8"/>
      <c r="P72" s="47"/>
      <c r="Q72" s="47"/>
      <c r="R72" s="48">
        <f t="shared" si="3"/>
      </c>
      <c r="S72" s="48"/>
      <c r="T72" s="49">
        <f t="shared" si="4"/>
      </c>
      <c r="U72" s="49"/>
    </row>
    <row r="73" spans="2:21" ht="13.5">
      <c r="B73" s="39">
        <v>65</v>
      </c>
      <c r="C73" s="46">
        <f t="shared" si="1"/>
      </c>
      <c r="D73" s="46"/>
      <c r="E73" s="39"/>
      <c r="F73" s="8"/>
      <c r="G73" s="39" t="s">
        <v>4</v>
      </c>
      <c r="H73" s="47"/>
      <c r="I73" s="47"/>
      <c r="J73" s="39"/>
      <c r="K73" s="46">
        <f aca="true" t="shared" si="5" ref="K73:K108">IF(F73="","",C73*0.03)</f>
      </c>
      <c r="L73" s="46"/>
      <c r="M73" s="6">
        <f t="shared" si="2"/>
      </c>
      <c r="N73" s="39"/>
      <c r="O73" s="8"/>
      <c r="P73" s="47"/>
      <c r="Q73" s="47"/>
      <c r="R73" s="48">
        <f t="shared" si="3"/>
      </c>
      <c r="S73" s="48"/>
      <c r="T73" s="49">
        <f t="shared" si="4"/>
      </c>
      <c r="U73" s="49"/>
    </row>
    <row r="74" spans="2:21" ht="13.5">
      <c r="B74" s="39">
        <v>66</v>
      </c>
      <c r="C74" s="46">
        <f aca="true" t="shared" si="6" ref="C74:C108">IF(R73="","",C73+R73)</f>
      </c>
      <c r="D74" s="46"/>
      <c r="E74" s="39"/>
      <c r="F74" s="8"/>
      <c r="G74" s="39" t="s">
        <v>4</v>
      </c>
      <c r="H74" s="47"/>
      <c r="I74" s="47"/>
      <c r="J74" s="39"/>
      <c r="K74" s="46">
        <f t="shared" si="5"/>
      </c>
      <c r="L74" s="46"/>
      <c r="M74" s="6">
        <f aca="true" t="shared" si="7" ref="M74:M108">IF(J74="","",(K74/J74)/1000)</f>
      </c>
      <c r="N74" s="39"/>
      <c r="O74" s="8"/>
      <c r="P74" s="47"/>
      <c r="Q74" s="47"/>
      <c r="R74" s="48">
        <f aca="true" t="shared" si="8" ref="R74:R108">IF(O74="","",(IF(G74="売",H74-P74,P74-H74))*M74*100000)</f>
      </c>
      <c r="S74" s="48"/>
      <c r="T74" s="49">
        <f aca="true" t="shared" si="9" ref="T74:T108">IF(O74="","",IF(R74&lt;0,J74*(-1),IF(G74="買",(P74-H74)*100,(H74-P74)*100)))</f>
      </c>
      <c r="U74" s="49"/>
    </row>
    <row r="75" spans="2:21" ht="13.5">
      <c r="B75" s="39">
        <v>67</v>
      </c>
      <c r="C75" s="46">
        <f t="shared" si="6"/>
      </c>
      <c r="D75" s="46"/>
      <c r="E75" s="39"/>
      <c r="F75" s="8"/>
      <c r="G75" s="39" t="s">
        <v>3</v>
      </c>
      <c r="H75" s="47"/>
      <c r="I75" s="47"/>
      <c r="J75" s="39"/>
      <c r="K75" s="46">
        <f t="shared" si="5"/>
      </c>
      <c r="L75" s="46"/>
      <c r="M75" s="6">
        <f t="shared" si="7"/>
      </c>
      <c r="N75" s="39"/>
      <c r="O75" s="8"/>
      <c r="P75" s="47"/>
      <c r="Q75" s="47"/>
      <c r="R75" s="48">
        <f t="shared" si="8"/>
      </c>
      <c r="S75" s="48"/>
      <c r="T75" s="49">
        <f t="shared" si="9"/>
      </c>
      <c r="U75" s="49"/>
    </row>
    <row r="76" spans="2:21" ht="13.5">
      <c r="B76" s="39">
        <v>68</v>
      </c>
      <c r="C76" s="46">
        <f t="shared" si="6"/>
      </c>
      <c r="D76" s="46"/>
      <c r="E76" s="39"/>
      <c r="F76" s="8"/>
      <c r="G76" s="39" t="s">
        <v>3</v>
      </c>
      <c r="H76" s="47"/>
      <c r="I76" s="47"/>
      <c r="J76" s="39"/>
      <c r="K76" s="46">
        <f t="shared" si="5"/>
      </c>
      <c r="L76" s="46"/>
      <c r="M76" s="6">
        <f t="shared" si="7"/>
      </c>
      <c r="N76" s="39"/>
      <c r="O76" s="8"/>
      <c r="P76" s="47"/>
      <c r="Q76" s="47"/>
      <c r="R76" s="48">
        <f t="shared" si="8"/>
      </c>
      <c r="S76" s="48"/>
      <c r="T76" s="49">
        <f t="shared" si="9"/>
      </c>
      <c r="U76" s="49"/>
    </row>
    <row r="77" spans="2:21" ht="13.5">
      <c r="B77" s="39">
        <v>69</v>
      </c>
      <c r="C77" s="46">
        <f t="shared" si="6"/>
      </c>
      <c r="D77" s="46"/>
      <c r="E77" s="39"/>
      <c r="F77" s="8"/>
      <c r="G77" s="39" t="s">
        <v>3</v>
      </c>
      <c r="H77" s="47"/>
      <c r="I77" s="47"/>
      <c r="J77" s="39"/>
      <c r="K77" s="46">
        <f t="shared" si="5"/>
      </c>
      <c r="L77" s="46"/>
      <c r="M77" s="6">
        <f t="shared" si="7"/>
      </c>
      <c r="N77" s="39"/>
      <c r="O77" s="8"/>
      <c r="P77" s="47"/>
      <c r="Q77" s="47"/>
      <c r="R77" s="48">
        <f t="shared" si="8"/>
      </c>
      <c r="S77" s="48"/>
      <c r="T77" s="49">
        <f t="shared" si="9"/>
      </c>
      <c r="U77" s="49"/>
    </row>
    <row r="78" spans="2:21" ht="13.5">
      <c r="B78" s="39">
        <v>70</v>
      </c>
      <c r="C78" s="46">
        <f t="shared" si="6"/>
      </c>
      <c r="D78" s="46"/>
      <c r="E78" s="39"/>
      <c r="F78" s="8"/>
      <c r="G78" s="39" t="s">
        <v>4</v>
      </c>
      <c r="H78" s="47"/>
      <c r="I78" s="47"/>
      <c r="J78" s="39"/>
      <c r="K78" s="46">
        <f t="shared" si="5"/>
      </c>
      <c r="L78" s="46"/>
      <c r="M78" s="6">
        <f t="shared" si="7"/>
      </c>
      <c r="N78" s="39"/>
      <c r="O78" s="8"/>
      <c r="P78" s="47"/>
      <c r="Q78" s="47"/>
      <c r="R78" s="48">
        <f t="shared" si="8"/>
      </c>
      <c r="S78" s="48"/>
      <c r="T78" s="49">
        <f t="shared" si="9"/>
      </c>
      <c r="U78" s="49"/>
    </row>
    <row r="79" spans="2:21" ht="13.5">
      <c r="B79" s="39">
        <v>71</v>
      </c>
      <c r="C79" s="46">
        <f t="shared" si="6"/>
      </c>
      <c r="D79" s="46"/>
      <c r="E79" s="39"/>
      <c r="F79" s="8"/>
      <c r="G79" s="39" t="s">
        <v>3</v>
      </c>
      <c r="H79" s="47"/>
      <c r="I79" s="47"/>
      <c r="J79" s="39"/>
      <c r="K79" s="46">
        <f t="shared" si="5"/>
      </c>
      <c r="L79" s="46"/>
      <c r="M79" s="6">
        <f t="shared" si="7"/>
      </c>
      <c r="N79" s="39"/>
      <c r="O79" s="8"/>
      <c r="P79" s="47"/>
      <c r="Q79" s="47"/>
      <c r="R79" s="48">
        <f t="shared" si="8"/>
      </c>
      <c r="S79" s="48"/>
      <c r="T79" s="49">
        <f t="shared" si="9"/>
      </c>
      <c r="U79" s="49"/>
    </row>
    <row r="80" spans="2:21" ht="13.5">
      <c r="B80" s="39">
        <v>72</v>
      </c>
      <c r="C80" s="46">
        <f t="shared" si="6"/>
      </c>
      <c r="D80" s="46"/>
      <c r="E80" s="39"/>
      <c r="F80" s="8"/>
      <c r="G80" s="39" t="s">
        <v>4</v>
      </c>
      <c r="H80" s="47"/>
      <c r="I80" s="47"/>
      <c r="J80" s="39"/>
      <c r="K80" s="46">
        <f t="shared" si="5"/>
      </c>
      <c r="L80" s="46"/>
      <c r="M80" s="6">
        <f t="shared" si="7"/>
      </c>
      <c r="N80" s="39"/>
      <c r="O80" s="8"/>
      <c r="P80" s="47"/>
      <c r="Q80" s="47"/>
      <c r="R80" s="48">
        <f t="shared" si="8"/>
      </c>
      <c r="S80" s="48"/>
      <c r="T80" s="49">
        <f t="shared" si="9"/>
      </c>
      <c r="U80" s="49"/>
    </row>
    <row r="81" spans="2:21" ht="13.5">
      <c r="B81" s="39">
        <v>73</v>
      </c>
      <c r="C81" s="46">
        <f t="shared" si="6"/>
      </c>
      <c r="D81" s="46"/>
      <c r="E81" s="39"/>
      <c r="F81" s="8"/>
      <c r="G81" s="39" t="s">
        <v>3</v>
      </c>
      <c r="H81" s="47"/>
      <c r="I81" s="47"/>
      <c r="J81" s="39"/>
      <c r="K81" s="46">
        <f t="shared" si="5"/>
      </c>
      <c r="L81" s="46"/>
      <c r="M81" s="6">
        <f t="shared" si="7"/>
      </c>
      <c r="N81" s="39"/>
      <c r="O81" s="8"/>
      <c r="P81" s="47"/>
      <c r="Q81" s="47"/>
      <c r="R81" s="48">
        <f t="shared" si="8"/>
      </c>
      <c r="S81" s="48"/>
      <c r="T81" s="49">
        <f t="shared" si="9"/>
      </c>
      <c r="U81" s="49"/>
    </row>
    <row r="82" spans="2:21" ht="13.5">
      <c r="B82" s="39">
        <v>74</v>
      </c>
      <c r="C82" s="46">
        <f t="shared" si="6"/>
      </c>
      <c r="D82" s="46"/>
      <c r="E82" s="39"/>
      <c r="F82" s="8"/>
      <c r="G82" s="39" t="s">
        <v>3</v>
      </c>
      <c r="H82" s="47"/>
      <c r="I82" s="47"/>
      <c r="J82" s="39"/>
      <c r="K82" s="46">
        <f t="shared" si="5"/>
      </c>
      <c r="L82" s="46"/>
      <c r="M82" s="6">
        <f t="shared" si="7"/>
      </c>
      <c r="N82" s="39"/>
      <c r="O82" s="8"/>
      <c r="P82" s="47"/>
      <c r="Q82" s="47"/>
      <c r="R82" s="48">
        <f t="shared" si="8"/>
      </c>
      <c r="S82" s="48"/>
      <c r="T82" s="49">
        <f t="shared" si="9"/>
      </c>
      <c r="U82" s="49"/>
    </row>
    <row r="83" spans="2:21" ht="13.5">
      <c r="B83" s="39">
        <v>75</v>
      </c>
      <c r="C83" s="46">
        <f t="shared" si="6"/>
      </c>
      <c r="D83" s="46"/>
      <c r="E83" s="39"/>
      <c r="F83" s="8"/>
      <c r="G83" s="39" t="s">
        <v>3</v>
      </c>
      <c r="H83" s="47"/>
      <c r="I83" s="47"/>
      <c r="J83" s="39"/>
      <c r="K83" s="46">
        <f t="shared" si="5"/>
      </c>
      <c r="L83" s="46"/>
      <c r="M83" s="6">
        <f t="shared" si="7"/>
      </c>
      <c r="N83" s="39"/>
      <c r="O83" s="8"/>
      <c r="P83" s="47"/>
      <c r="Q83" s="47"/>
      <c r="R83" s="48">
        <f t="shared" si="8"/>
      </c>
      <c r="S83" s="48"/>
      <c r="T83" s="49">
        <f t="shared" si="9"/>
      </c>
      <c r="U83" s="49"/>
    </row>
    <row r="84" spans="2:21" ht="13.5">
      <c r="B84" s="39">
        <v>76</v>
      </c>
      <c r="C84" s="46">
        <f t="shared" si="6"/>
      </c>
      <c r="D84" s="46"/>
      <c r="E84" s="39"/>
      <c r="F84" s="8"/>
      <c r="G84" s="39" t="s">
        <v>3</v>
      </c>
      <c r="H84" s="47"/>
      <c r="I84" s="47"/>
      <c r="J84" s="39"/>
      <c r="K84" s="46">
        <f t="shared" si="5"/>
      </c>
      <c r="L84" s="46"/>
      <c r="M84" s="6">
        <f t="shared" si="7"/>
      </c>
      <c r="N84" s="39"/>
      <c r="O84" s="8"/>
      <c r="P84" s="47"/>
      <c r="Q84" s="47"/>
      <c r="R84" s="48">
        <f t="shared" si="8"/>
      </c>
      <c r="S84" s="48"/>
      <c r="T84" s="49">
        <f t="shared" si="9"/>
      </c>
      <c r="U84" s="49"/>
    </row>
    <row r="85" spans="2:21" ht="13.5">
      <c r="B85" s="39">
        <v>77</v>
      </c>
      <c r="C85" s="46">
        <f t="shared" si="6"/>
      </c>
      <c r="D85" s="46"/>
      <c r="E85" s="39"/>
      <c r="F85" s="8"/>
      <c r="G85" s="39" t="s">
        <v>4</v>
      </c>
      <c r="H85" s="47"/>
      <c r="I85" s="47"/>
      <c r="J85" s="39"/>
      <c r="K85" s="46">
        <f t="shared" si="5"/>
      </c>
      <c r="L85" s="46"/>
      <c r="M85" s="6">
        <f t="shared" si="7"/>
      </c>
      <c r="N85" s="39"/>
      <c r="O85" s="8"/>
      <c r="P85" s="47"/>
      <c r="Q85" s="47"/>
      <c r="R85" s="48">
        <f t="shared" si="8"/>
      </c>
      <c r="S85" s="48"/>
      <c r="T85" s="49">
        <f t="shared" si="9"/>
      </c>
      <c r="U85" s="49"/>
    </row>
    <row r="86" spans="2:21" ht="13.5">
      <c r="B86" s="39">
        <v>78</v>
      </c>
      <c r="C86" s="46">
        <f t="shared" si="6"/>
      </c>
      <c r="D86" s="46"/>
      <c r="E86" s="39"/>
      <c r="F86" s="8"/>
      <c r="G86" s="39" t="s">
        <v>3</v>
      </c>
      <c r="H86" s="47"/>
      <c r="I86" s="47"/>
      <c r="J86" s="39"/>
      <c r="K86" s="46">
        <f t="shared" si="5"/>
      </c>
      <c r="L86" s="46"/>
      <c r="M86" s="6">
        <f t="shared" si="7"/>
      </c>
      <c r="N86" s="39"/>
      <c r="O86" s="8"/>
      <c r="P86" s="47"/>
      <c r="Q86" s="47"/>
      <c r="R86" s="48">
        <f t="shared" si="8"/>
      </c>
      <c r="S86" s="48"/>
      <c r="T86" s="49">
        <f t="shared" si="9"/>
      </c>
      <c r="U86" s="49"/>
    </row>
    <row r="87" spans="2:21" ht="13.5">
      <c r="B87" s="39">
        <v>79</v>
      </c>
      <c r="C87" s="46">
        <f t="shared" si="6"/>
      </c>
      <c r="D87" s="46"/>
      <c r="E87" s="39"/>
      <c r="F87" s="8"/>
      <c r="G87" s="39" t="s">
        <v>4</v>
      </c>
      <c r="H87" s="47"/>
      <c r="I87" s="47"/>
      <c r="J87" s="39"/>
      <c r="K87" s="46">
        <f t="shared" si="5"/>
      </c>
      <c r="L87" s="46"/>
      <c r="M87" s="6">
        <f t="shared" si="7"/>
      </c>
      <c r="N87" s="39"/>
      <c r="O87" s="8"/>
      <c r="P87" s="47"/>
      <c r="Q87" s="47"/>
      <c r="R87" s="48">
        <f t="shared" si="8"/>
      </c>
      <c r="S87" s="48"/>
      <c r="T87" s="49">
        <f t="shared" si="9"/>
      </c>
      <c r="U87" s="49"/>
    </row>
    <row r="88" spans="2:21" ht="13.5">
      <c r="B88" s="39">
        <v>80</v>
      </c>
      <c r="C88" s="46">
        <f t="shared" si="6"/>
      </c>
      <c r="D88" s="46"/>
      <c r="E88" s="39"/>
      <c r="F88" s="8"/>
      <c r="G88" s="39" t="s">
        <v>4</v>
      </c>
      <c r="H88" s="47"/>
      <c r="I88" s="47"/>
      <c r="J88" s="39"/>
      <c r="K88" s="46">
        <f t="shared" si="5"/>
      </c>
      <c r="L88" s="46"/>
      <c r="M88" s="6">
        <f t="shared" si="7"/>
      </c>
      <c r="N88" s="39"/>
      <c r="O88" s="8"/>
      <c r="P88" s="47"/>
      <c r="Q88" s="47"/>
      <c r="R88" s="48">
        <f t="shared" si="8"/>
      </c>
      <c r="S88" s="48"/>
      <c r="T88" s="49">
        <f t="shared" si="9"/>
      </c>
      <c r="U88" s="49"/>
    </row>
    <row r="89" spans="2:21" ht="13.5">
      <c r="B89" s="39">
        <v>81</v>
      </c>
      <c r="C89" s="46">
        <f t="shared" si="6"/>
      </c>
      <c r="D89" s="46"/>
      <c r="E89" s="39"/>
      <c r="F89" s="8"/>
      <c r="G89" s="39" t="s">
        <v>4</v>
      </c>
      <c r="H89" s="47"/>
      <c r="I89" s="47"/>
      <c r="J89" s="39"/>
      <c r="K89" s="46">
        <f t="shared" si="5"/>
      </c>
      <c r="L89" s="46"/>
      <c r="M89" s="6">
        <f t="shared" si="7"/>
      </c>
      <c r="N89" s="39"/>
      <c r="O89" s="8"/>
      <c r="P89" s="47"/>
      <c r="Q89" s="47"/>
      <c r="R89" s="48">
        <f t="shared" si="8"/>
      </c>
      <c r="S89" s="48"/>
      <c r="T89" s="49">
        <f t="shared" si="9"/>
      </c>
      <c r="U89" s="49"/>
    </row>
    <row r="90" spans="2:21" ht="13.5">
      <c r="B90" s="39">
        <v>82</v>
      </c>
      <c r="C90" s="46">
        <f t="shared" si="6"/>
      </c>
      <c r="D90" s="46"/>
      <c r="E90" s="39"/>
      <c r="F90" s="8"/>
      <c r="G90" s="39" t="s">
        <v>4</v>
      </c>
      <c r="H90" s="47"/>
      <c r="I90" s="47"/>
      <c r="J90" s="39"/>
      <c r="K90" s="46">
        <f t="shared" si="5"/>
      </c>
      <c r="L90" s="46"/>
      <c r="M90" s="6">
        <f t="shared" si="7"/>
      </c>
      <c r="N90" s="39"/>
      <c r="O90" s="8"/>
      <c r="P90" s="47"/>
      <c r="Q90" s="47"/>
      <c r="R90" s="48">
        <f t="shared" si="8"/>
      </c>
      <c r="S90" s="48"/>
      <c r="T90" s="49">
        <f t="shared" si="9"/>
      </c>
      <c r="U90" s="49"/>
    </row>
    <row r="91" spans="2:21" ht="13.5">
      <c r="B91" s="39">
        <v>83</v>
      </c>
      <c r="C91" s="46">
        <f t="shared" si="6"/>
      </c>
      <c r="D91" s="46"/>
      <c r="E91" s="39"/>
      <c r="F91" s="8"/>
      <c r="G91" s="39" t="s">
        <v>4</v>
      </c>
      <c r="H91" s="47"/>
      <c r="I91" s="47"/>
      <c r="J91" s="39"/>
      <c r="K91" s="46">
        <f t="shared" si="5"/>
      </c>
      <c r="L91" s="46"/>
      <c r="M91" s="6">
        <f t="shared" si="7"/>
      </c>
      <c r="N91" s="39"/>
      <c r="O91" s="8"/>
      <c r="P91" s="47"/>
      <c r="Q91" s="47"/>
      <c r="R91" s="48">
        <f t="shared" si="8"/>
      </c>
      <c r="S91" s="48"/>
      <c r="T91" s="49">
        <f t="shared" si="9"/>
      </c>
      <c r="U91" s="49"/>
    </row>
    <row r="92" spans="2:21" ht="13.5">
      <c r="B92" s="39">
        <v>84</v>
      </c>
      <c r="C92" s="46">
        <f t="shared" si="6"/>
      </c>
      <c r="D92" s="46"/>
      <c r="E92" s="39"/>
      <c r="F92" s="8"/>
      <c r="G92" s="39" t="s">
        <v>3</v>
      </c>
      <c r="H92" s="47"/>
      <c r="I92" s="47"/>
      <c r="J92" s="39"/>
      <c r="K92" s="46">
        <f t="shared" si="5"/>
      </c>
      <c r="L92" s="46"/>
      <c r="M92" s="6">
        <f t="shared" si="7"/>
      </c>
      <c r="N92" s="39"/>
      <c r="O92" s="8"/>
      <c r="P92" s="47"/>
      <c r="Q92" s="47"/>
      <c r="R92" s="48">
        <f t="shared" si="8"/>
      </c>
      <c r="S92" s="48"/>
      <c r="T92" s="49">
        <f t="shared" si="9"/>
      </c>
      <c r="U92" s="49"/>
    </row>
    <row r="93" spans="2:21" ht="13.5">
      <c r="B93" s="39">
        <v>85</v>
      </c>
      <c r="C93" s="46">
        <f t="shared" si="6"/>
      </c>
      <c r="D93" s="46"/>
      <c r="E93" s="39"/>
      <c r="F93" s="8"/>
      <c r="G93" s="39" t="s">
        <v>4</v>
      </c>
      <c r="H93" s="47"/>
      <c r="I93" s="47"/>
      <c r="J93" s="39"/>
      <c r="K93" s="46">
        <f t="shared" si="5"/>
      </c>
      <c r="L93" s="46"/>
      <c r="M93" s="6">
        <f t="shared" si="7"/>
      </c>
      <c r="N93" s="39"/>
      <c r="O93" s="8"/>
      <c r="P93" s="47"/>
      <c r="Q93" s="47"/>
      <c r="R93" s="48">
        <f t="shared" si="8"/>
      </c>
      <c r="S93" s="48"/>
      <c r="T93" s="49">
        <f t="shared" si="9"/>
      </c>
      <c r="U93" s="49"/>
    </row>
    <row r="94" spans="2:21" ht="13.5">
      <c r="B94" s="39">
        <v>86</v>
      </c>
      <c r="C94" s="46">
        <f t="shared" si="6"/>
      </c>
      <c r="D94" s="46"/>
      <c r="E94" s="39"/>
      <c r="F94" s="8"/>
      <c r="G94" s="39" t="s">
        <v>3</v>
      </c>
      <c r="H94" s="47"/>
      <c r="I94" s="47"/>
      <c r="J94" s="39"/>
      <c r="K94" s="46">
        <f t="shared" si="5"/>
      </c>
      <c r="L94" s="46"/>
      <c r="M94" s="6">
        <f t="shared" si="7"/>
      </c>
      <c r="N94" s="39"/>
      <c r="O94" s="8"/>
      <c r="P94" s="47"/>
      <c r="Q94" s="47"/>
      <c r="R94" s="48">
        <f t="shared" si="8"/>
      </c>
      <c r="S94" s="48"/>
      <c r="T94" s="49">
        <f t="shared" si="9"/>
      </c>
      <c r="U94" s="49"/>
    </row>
    <row r="95" spans="2:21" ht="13.5">
      <c r="B95" s="39">
        <v>87</v>
      </c>
      <c r="C95" s="46">
        <f t="shared" si="6"/>
      </c>
      <c r="D95" s="46"/>
      <c r="E95" s="39"/>
      <c r="F95" s="8"/>
      <c r="G95" s="39" t="s">
        <v>4</v>
      </c>
      <c r="H95" s="47"/>
      <c r="I95" s="47"/>
      <c r="J95" s="39"/>
      <c r="K95" s="46">
        <f t="shared" si="5"/>
      </c>
      <c r="L95" s="46"/>
      <c r="M95" s="6">
        <f t="shared" si="7"/>
      </c>
      <c r="N95" s="39"/>
      <c r="O95" s="8"/>
      <c r="P95" s="47"/>
      <c r="Q95" s="47"/>
      <c r="R95" s="48">
        <f t="shared" si="8"/>
      </c>
      <c r="S95" s="48"/>
      <c r="T95" s="49">
        <f t="shared" si="9"/>
      </c>
      <c r="U95" s="49"/>
    </row>
    <row r="96" spans="2:21" ht="13.5">
      <c r="B96" s="39">
        <v>88</v>
      </c>
      <c r="C96" s="46">
        <f t="shared" si="6"/>
      </c>
      <c r="D96" s="46"/>
      <c r="E96" s="39"/>
      <c r="F96" s="8"/>
      <c r="G96" s="39" t="s">
        <v>3</v>
      </c>
      <c r="H96" s="47"/>
      <c r="I96" s="47"/>
      <c r="J96" s="39"/>
      <c r="K96" s="46">
        <f t="shared" si="5"/>
      </c>
      <c r="L96" s="46"/>
      <c r="M96" s="6">
        <f t="shared" si="7"/>
      </c>
      <c r="N96" s="39"/>
      <c r="O96" s="8"/>
      <c r="P96" s="47"/>
      <c r="Q96" s="47"/>
      <c r="R96" s="48">
        <f t="shared" si="8"/>
      </c>
      <c r="S96" s="48"/>
      <c r="T96" s="49">
        <f t="shared" si="9"/>
      </c>
      <c r="U96" s="49"/>
    </row>
    <row r="97" spans="2:21" ht="13.5">
      <c r="B97" s="39">
        <v>89</v>
      </c>
      <c r="C97" s="46">
        <f t="shared" si="6"/>
      </c>
      <c r="D97" s="46"/>
      <c r="E97" s="39"/>
      <c r="F97" s="8"/>
      <c r="G97" s="39" t="s">
        <v>4</v>
      </c>
      <c r="H97" s="47"/>
      <c r="I97" s="47"/>
      <c r="J97" s="39"/>
      <c r="K97" s="46">
        <f t="shared" si="5"/>
      </c>
      <c r="L97" s="46"/>
      <c r="M97" s="6">
        <f t="shared" si="7"/>
      </c>
      <c r="N97" s="39"/>
      <c r="O97" s="8"/>
      <c r="P97" s="47"/>
      <c r="Q97" s="47"/>
      <c r="R97" s="48">
        <f t="shared" si="8"/>
      </c>
      <c r="S97" s="48"/>
      <c r="T97" s="49">
        <f t="shared" si="9"/>
      </c>
      <c r="U97" s="49"/>
    </row>
    <row r="98" spans="2:21" ht="13.5">
      <c r="B98" s="39">
        <v>90</v>
      </c>
      <c r="C98" s="46">
        <f t="shared" si="6"/>
      </c>
      <c r="D98" s="46"/>
      <c r="E98" s="39"/>
      <c r="F98" s="8"/>
      <c r="G98" s="39" t="s">
        <v>3</v>
      </c>
      <c r="H98" s="47"/>
      <c r="I98" s="47"/>
      <c r="J98" s="39"/>
      <c r="K98" s="46">
        <f t="shared" si="5"/>
      </c>
      <c r="L98" s="46"/>
      <c r="M98" s="6">
        <f t="shared" si="7"/>
      </c>
      <c r="N98" s="39"/>
      <c r="O98" s="8"/>
      <c r="P98" s="47"/>
      <c r="Q98" s="47"/>
      <c r="R98" s="48">
        <f t="shared" si="8"/>
      </c>
      <c r="S98" s="48"/>
      <c r="T98" s="49">
        <f t="shared" si="9"/>
      </c>
      <c r="U98" s="49"/>
    </row>
    <row r="99" spans="2:21" ht="13.5">
      <c r="B99" s="39">
        <v>91</v>
      </c>
      <c r="C99" s="46">
        <f t="shared" si="6"/>
      </c>
      <c r="D99" s="46"/>
      <c r="E99" s="39"/>
      <c r="F99" s="8"/>
      <c r="G99" s="39" t="s">
        <v>4</v>
      </c>
      <c r="H99" s="47"/>
      <c r="I99" s="47"/>
      <c r="J99" s="39"/>
      <c r="K99" s="46">
        <f t="shared" si="5"/>
      </c>
      <c r="L99" s="46"/>
      <c r="M99" s="6">
        <f t="shared" si="7"/>
      </c>
      <c r="N99" s="39"/>
      <c r="O99" s="8"/>
      <c r="P99" s="47"/>
      <c r="Q99" s="47"/>
      <c r="R99" s="48">
        <f t="shared" si="8"/>
      </c>
      <c r="S99" s="48"/>
      <c r="T99" s="49">
        <f t="shared" si="9"/>
      </c>
      <c r="U99" s="49"/>
    </row>
    <row r="100" spans="2:21" ht="13.5">
      <c r="B100" s="39">
        <v>92</v>
      </c>
      <c r="C100" s="46">
        <f t="shared" si="6"/>
      </c>
      <c r="D100" s="46"/>
      <c r="E100" s="39"/>
      <c r="F100" s="8"/>
      <c r="G100" s="39" t="s">
        <v>4</v>
      </c>
      <c r="H100" s="47"/>
      <c r="I100" s="47"/>
      <c r="J100" s="39"/>
      <c r="K100" s="46">
        <f t="shared" si="5"/>
      </c>
      <c r="L100" s="46"/>
      <c r="M100" s="6">
        <f t="shared" si="7"/>
      </c>
      <c r="N100" s="39"/>
      <c r="O100" s="8"/>
      <c r="P100" s="47"/>
      <c r="Q100" s="47"/>
      <c r="R100" s="48">
        <f t="shared" si="8"/>
      </c>
      <c r="S100" s="48"/>
      <c r="T100" s="49">
        <f t="shared" si="9"/>
      </c>
      <c r="U100" s="49"/>
    </row>
    <row r="101" spans="2:21" ht="13.5">
      <c r="B101" s="39">
        <v>93</v>
      </c>
      <c r="C101" s="46">
        <f t="shared" si="6"/>
      </c>
      <c r="D101" s="46"/>
      <c r="E101" s="39"/>
      <c r="F101" s="8"/>
      <c r="G101" s="39" t="s">
        <v>3</v>
      </c>
      <c r="H101" s="47"/>
      <c r="I101" s="47"/>
      <c r="J101" s="39"/>
      <c r="K101" s="46">
        <f t="shared" si="5"/>
      </c>
      <c r="L101" s="46"/>
      <c r="M101" s="6">
        <f t="shared" si="7"/>
      </c>
      <c r="N101" s="39"/>
      <c r="O101" s="8"/>
      <c r="P101" s="47"/>
      <c r="Q101" s="47"/>
      <c r="R101" s="48">
        <f t="shared" si="8"/>
      </c>
      <c r="S101" s="48"/>
      <c r="T101" s="49">
        <f t="shared" si="9"/>
      </c>
      <c r="U101" s="49"/>
    </row>
    <row r="102" spans="2:21" ht="13.5">
      <c r="B102" s="39">
        <v>94</v>
      </c>
      <c r="C102" s="46">
        <f t="shared" si="6"/>
      </c>
      <c r="D102" s="46"/>
      <c r="E102" s="39"/>
      <c r="F102" s="8"/>
      <c r="G102" s="39" t="s">
        <v>3</v>
      </c>
      <c r="H102" s="47"/>
      <c r="I102" s="47"/>
      <c r="J102" s="39"/>
      <c r="K102" s="46">
        <f t="shared" si="5"/>
      </c>
      <c r="L102" s="46"/>
      <c r="M102" s="6">
        <f t="shared" si="7"/>
      </c>
      <c r="N102" s="39"/>
      <c r="O102" s="8"/>
      <c r="P102" s="47"/>
      <c r="Q102" s="47"/>
      <c r="R102" s="48">
        <f t="shared" si="8"/>
      </c>
      <c r="S102" s="48"/>
      <c r="T102" s="49">
        <f t="shared" si="9"/>
      </c>
      <c r="U102" s="49"/>
    </row>
    <row r="103" spans="2:21" ht="13.5">
      <c r="B103" s="39">
        <v>95</v>
      </c>
      <c r="C103" s="46">
        <f t="shared" si="6"/>
      </c>
      <c r="D103" s="46"/>
      <c r="E103" s="39"/>
      <c r="F103" s="8"/>
      <c r="G103" s="39" t="s">
        <v>3</v>
      </c>
      <c r="H103" s="47"/>
      <c r="I103" s="47"/>
      <c r="J103" s="39"/>
      <c r="K103" s="46">
        <f t="shared" si="5"/>
      </c>
      <c r="L103" s="46"/>
      <c r="M103" s="6">
        <f t="shared" si="7"/>
      </c>
      <c r="N103" s="39"/>
      <c r="O103" s="8"/>
      <c r="P103" s="47"/>
      <c r="Q103" s="47"/>
      <c r="R103" s="48">
        <f t="shared" si="8"/>
      </c>
      <c r="S103" s="48"/>
      <c r="T103" s="49">
        <f t="shared" si="9"/>
      </c>
      <c r="U103" s="49"/>
    </row>
    <row r="104" spans="2:21" ht="13.5">
      <c r="B104" s="39">
        <v>96</v>
      </c>
      <c r="C104" s="46">
        <f t="shared" si="6"/>
      </c>
      <c r="D104" s="46"/>
      <c r="E104" s="39"/>
      <c r="F104" s="8"/>
      <c r="G104" s="39" t="s">
        <v>4</v>
      </c>
      <c r="H104" s="47"/>
      <c r="I104" s="47"/>
      <c r="J104" s="39"/>
      <c r="K104" s="46">
        <f t="shared" si="5"/>
      </c>
      <c r="L104" s="46"/>
      <c r="M104" s="6">
        <f t="shared" si="7"/>
      </c>
      <c r="N104" s="39"/>
      <c r="O104" s="8"/>
      <c r="P104" s="47"/>
      <c r="Q104" s="47"/>
      <c r="R104" s="48">
        <f t="shared" si="8"/>
      </c>
      <c r="S104" s="48"/>
      <c r="T104" s="49">
        <f t="shared" si="9"/>
      </c>
      <c r="U104" s="49"/>
    </row>
    <row r="105" spans="2:21" ht="13.5">
      <c r="B105" s="39">
        <v>97</v>
      </c>
      <c r="C105" s="46">
        <f t="shared" si="6"/>
      </c>
      <c r="D105" s="46"/>
      <c r="E105" s="39"/>
      <c r="F105" s="8"/>
      <c r="G105" s="39" t="s">
        <v>3</v>
      </c>
      <c r="H105" s="47"/>
      <c r="I105" s="47"/>
      <c r="J105" s="39"/>
      <c r="K105" s="46">
        <f t="shared" si="5"/>
      </c>
      <c r="L105" s="46"/>
      <c r="M105" s="6">
        <f t="shared" si="7"/>
      </c>
      <c r="N105" s="39"/>
      <c r="O105" s="8"/>
      <c r="P105" s="47"/>
      <c r="Q105" s="47"/>
      <c r="R105" s="48">
        <f t="shared" si="8"/>
      </c>
      <c r="S105" s="48"/>
      <c r="T105" s="49">
        <f t="shared" si="9"/>
      </c>
      <c r="U105" s="49"/>
    </row>
    <row r="106" spans="2:21" ht="13.5">
      <c r="B106" s="39">
        <v>98</v>
      </c>
      <c r="C106" s="46">
        <f t="shared" si="6"/>
      </c>
      <c r="D106" s="46"/>
      <c r="E106" s="39"/>
      <c r="F106" s="8"/>
      <c r="G106" s="39" t="s">
        <v>4</v>
      </c>
      <c r="H106" s="47"/>
      <c r="I106" s="47"/>
      <c r="J106" s="39"/>
      <c r="K106" s="46">
        <f t="shared" si="5"/>
      </c>
      <c r="L106" s="46"/>
      <c r="M106" s="6">
        <f t="shared" si="7"/>
      </c>
      <c r="N106" s="39"/>
      <c r="O106" s="8"/>
      <c r="P106" s="47"/>
      <c r="Q106" s="47"/>
      <c r="R106" s="48">
        <f t="shared" si="8"/>
      </c>
      <c r="S106" s="48"/>
      <c r="T106" s="49">
        <f t="shared" si="9"/>
      </c>
      <c r="U106" s="49"/>
    </row>
    <row r="107" spans="2:21" ht="13.5">
      <c r="B107" s="39">
        <v>99</v>
      </c>
      <c r="C107" s="46">
        <f t="shared" si="6"/>
      </c>
      <c r="D107" s="46"/>
      <c r="E107" s="39"/>
      <c r="F107" s="8"/>
      <c r="G107" s="39" t="s">
        <v>4</v>
      </c>
      <c r="H107" s="47"/>
      <c r="I107" s="47"/>
      <c r="J107" s="39"/>
      <c r="K107" s="46">
        <f t="shared" si="5"/>
      </c>
      <c r="L107" s="46"/>
      <c r="M107" s="6">
        <f t="shared" si="7"/>
      </c>
      <c r="N107" s="39"/>
      <c r="O107" s="8"/>
      <c r="P107" s="47"/>
      <c r="Q107" s="47"/>
      <c r="R107" s="48">
        <f t="shared" si="8"/>
      </c>
      <c r="S107" s="48"/>
      <c r="T107" s="49">
        <f t="shared" si="9"/>
      </c>
      <c r="U107" s="49"/>
    </row>
    <row r="108" spans="2:21" ht="13.5">
      <c r="B108" s="39">
        <v>100</v>
      </c>
      <c r="C108" s="46">
        <f t="shared" si="6"/>
      </c>
      <c r="D108" s="46"/>
      <c r="E108" s="39"/>
      <c r="F108" s="8"/>
      <c r="G108" s="39" t="s">
        <v>3</v>
      </c>
      <c r="H108" s="47"/>
      <c r="I108" s="47"/>
      <c r="J108" s="39"/>
      <c r="K108" s="46">
        <f t="shared" si="5"/>
      </c>
      <c r="L108" s="46"/>
      <c r="M108" s="6">
        <f t="shared" si="7"/>
      </c>
      <c r="N108" s="39"/>
      <c r="O108" s="8"/>
      <c r="P108" s="47"/>
      <c r="Q108" s="47"/>
      <c r="R108" s="48">
        <f t="shared" si="8"/>
      </c>
      <c r="S108" s="48"/>
      <c r="T108" s="49">
        <f t="shared" si="9"/>
      </c>
      <c r="U108" s="4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32" operator="equal" stopIfTrue="1">
      <formula>"買"</formula>
    </cfRule>
    <cfRule type="cellIs" priority="2"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5" dxfId="32" operator="equal" stopIfTrue="1">
      <formula>"買"</formula>
    </cfRule>
    <cfRule type="cellIs" priority="6" dxfId="33" operator="equal" stopIfTrue="1">
      <formula>"売"</formula>
    </cfRule>
  </conditionalFormatting>
  <conditionalFormatting sqref="G13">
    <cfRule type="cellIs" priority="3" dxfId="32" operator="equal" stopIfTrue="1">
      <formula>"買"</formula>
    </cfRule>
    <cfRule type="cellIs" priority="4"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75" activePane="bottomLeft" state="frozen"/>
      <selection pane="topLeft" activeCell="A1" sqref="A1"/>
      <selection pane="bottomLeft" activeCell="L3" sqref="L3:Q3"/>
    </sheetView>
  </sheetViews>
  <sheetFormatPr defaultColWidth="9.00390625" defaultRowHeight="13.5"/>
  <cols>
    <col min="1" max="1" width="2.875" style="0" customWidth="1"/>
    <col min="2" max="18" width="6.625" style="0" customWidth="1"/>
    <col min="22" max="22" width="10.875" style="23" bestFit="1" customWidth="1"/>
  </cols>
  <sheetData>
    <row r="2" spans="2:20" ht="13.5">
      <c r="B2" s="62" t="s">
        <v>5</v>
      </c>
      <c r="C2" s="62"/>
      <c r="D2" s="77"/>
      <c r="E2" s="77"/>
      <c r="F2" s="62" t="s">
        <v>6</v>
      </c>
      <c r="G2" s="62"/>
      <c r="H2" s="77" t="s">
        <v>36</v>
      </c>
      <c r="I2" s="77"/>
      <c r="J2" s="62" t="s">
        <v>7</v>
      </c>
      <c r="K2" s="62"/>
      <c r="L2" s="78">
        <f>C9</f>
        <v>1000000</v>
      </c>
      <c r="M2" s="77"/>
      <c r="N2" s="62" t="s">
        <v>8</v>
      </c>
      <c r="O2" s="62"/>
      <c r="P2" s="78" t="e">
        <f>C108+R108</f>
        <v>#VALUE!</v>
      </c>
      <c r="Q2" s="77"/>
      <c r="R2" s="1"/>
      <c r="S2" s="1"/>
      <c r="T2" s="1"/>
    </row>
    <row r="3" spans="2:19" ht="57" customHeight="1">
      <c r="B3" s="62" t="s">
        <v>9</v>
      </c>
      <c r="C3" s="62"/>
      <c r="D3" s="79" t="s">
        <v>38</v>
      </c>
      <c r="E3" s="79"/>
      <c r="F3" s="79"/>
      <c r="G3" s="79"/>
      <c r="H3" s="79"/>
      <c r="I3" s="79"/>
      <c r="J3" s="62" t="s">
        <v>10</v>
      </c>
      <c r="K3" s="62"/>
      <c r="L3" s="79" t="s">
        <v>47</v>
      </c>
      <c r="M3" s="80"/>
      <c r="N3" s="80"/>
      <c r="O3" s="80"/>
      <c r="P3" s="80"/>
      <c r="Q3" s="80"/>
      <c r="R3" s="1"/>
      <c r="S3" s="1"/>
    </row>
    <row r="4" spans="2:20" ht="13.5">
      <c r="B4" s="62" t="s">
        <v>11</v>
      </c>
      <c r="C4" s="62"/>
      <c r="D4" s="60">
        <f>SUM($R$9:$S$993)</f>
        <v>940074.6952505438</v>
      </c>
      <c r="E4" s="60"/>
      <c r="F4" s="62" t="s">
        <v>12</v>
      </c>
      <c r="G4" s="62"/>
      <c r="H4" s="76">
        <f>SUM($T$9:$U$108)</f>
        <v>-568.9999999999973</v>
      </c>
      <c r="I4" s="77"/>
      <c r="J4" s="59" t="s">
        <v>13</v>
      </c>
      <c r="K4" s="59"/>
      <c r="L4" s="78">
        <f>MAX($C$9:$D$990)-C9</f>
        <v>946114.360507291</v>
      </c>
      <c r="M4" s="78"/>
      <c r="N4" s="59" t="s">
        <v>14</v>
      </c>
      <c r="O4" s="59"/>
      <c r="P4" s="60">
        <f>MIN($C$9:$D$990)-C9</f>
        <v>0</v>
      </c>
      <c r="Q4" s="60"/>
      <c r="R4" s="1"/>
      <c r="S4" s="1"/>
      <c r="T4" s="1"/>
    </row>
    <row r="5" spans="2:20" ht="13.5">
      <c r="B5" s="37" t="s">
        <v>15</v>
      </c>
      <c r="C5" s="2">
        <f>COUNTIF($R$9:$R$990,"&gt;0")</f>
        <v>34</v>
      </c>
      <c r="D5" s="38" t="s">
        <v>16</v>
      </c>
      <c r="E5" s="16">
        <f>COUNTIF($R$9:$R$990,"&lt;0")</f>
        <v>57</v>
      </c>
      <c r="F5" s="38" t="s">
        <v>17</v>
      </c>
      <c r="G5" s="2">
        <f>COUNTIF($R$9:$R$990,"=0")</f>
        <v>1</v>
      </c>
      <c r="H5" s="38" t="s">
        <v>18</v>
      </c>
      <c r="I5" s="3">
        <f>C5/SUM(C5,E5,G5)</f>
        <v>0.3695652173913043</v>
      </c>
      <c r="J5" s="61" t="s">
        <v>19</v>
      </c>
      <c r="K5" s="62"/>
      <c r="L5" s="63"/>
      <c r="M5" s="64"/>
      <c r="N5" s="18" t="s">
        <v>20</v>
      </c>
      <c r="O5" s="9"/>
      <c r="P5" s="63"/>
      <c r="Q5" s="64"/>
      <c r="R5" s="1"/>
      <c r="S5" s="1"/>
      <c r="T5" s="1"/>
    </row>
    <row r="6" spans="2:20" ht="13.5">
      <c r="B6" s="11"/>
      <c r="C6" s="14"/>
      <c r="D6" s="15"/>
      <c r="E6" s="12"/>
      <c r="F6" s="11"/>
      <c r="G6" s="12"/>
      <c r="H6" s="11"/>
      <c r="I6" s="17"/>
      <c r="J6" s="11"/>
      <c r="K6" s="11"/>
      <c r="L6" s="12"/>
      <c r="M6" s="12"/>
      <c r="N6" s="13"/>
      <c r="O6" s="13"/>
      <c r="P6" s="10"/>
      <c r="Q6" s="7"/>
      <c r="R6" s="1"/>
      <c r="S6" s="1"/>
      <c r="T6" s="1"/>
    </row>
    <row r="7" spans="2:21" ht="13.5">
      <c r="B7" s="65" t="s">
        <v>21</v>
      </c>
      <c r="C7" s="67" t="s">
        <v>22</v>
      </c>
      <c r="D7" s="68"/>
      <c r="E7" s="71" t="s">
        <v>23</v>
      </c>
      <c r="F7" s="72"/>
      <c r="G7" s="72"/>
      <c r="H7" s="72"/>
      <c r="I7" s="55"/>
      <c r="J7" s="73" t="s">
        <v>24</v>
      </c>
      <c r="K7" s="74"/>
      <c r="L7" s="57"/>
      <c r="M7" s="75" t="s">
        <v>25</v>
      </c>
      <c r="N7" s="50" t="s">
        <v>26</v>
      </c>
      <c r="O7" s="51"/>
      <c r="P7" s="51"/>
      <c r="Q7" s="52"/>
      <c r="R7" s="53" t="s">
        <v>27</v>
      </c>
      <c r="S7" s="53"/>
      <c r="T7" s="53"/>
      <c r="U7" s="53"/>
    </row>
    <row r="8" spans="2:21" ht="13.5">
      <c r="B8" s="66"/>
      <c r="C8" s="69"/>
      <c r="D8" s="70"/>
      <c r="E8" s="19" t="s">
        <v>28</v>
      </c>
      <c r="F8" s="19" t="s">
        <v>29</v>
      </c>
      <c r="G8" s="19" t="s">
        <v>30</v>
      </c>
      <c r="H8" s="54" t="s">
        <v>31</v>
      </c>
      <c r="I8" s="55"/>
      <c r="J8" s="4" t="s">
        <v>32</v>
      </c>
      <c r="K8" s="56" t="s">
        <v>33</v>
      </c>
      <c r="L8" s="57"/>
      <c r="M8" s="75"/>
      <c r="N8" s="5" t="s">
        <v>28</v>
      </c>
      <c r="O8" s="5" t="s">
        <v>29</v>
      </c>
      <c r="P8" s="58" t="s">
        <v>31</v>
      </c>
      <c r="Q8" s="52"/>
      <c r="R8" s="53" t="s">
        <v>34</v>
      </c>
      <c r="S8" s="53"/>
      <c r="T8" s="53" t="s">
        <v>32</v>
      </c>
      <c r="U8" s="53"/>
    </row>
    <row r="9" spans="2:21" ht="13.5">
      <c r="B9" s="36">
        <v>1</v>
      </c>
      <c r="C9" s="46">
        <v>1000000</v>
      </c>
      <c r="D9" s="46"/>
      <c r="E9" s="36">
        <v>2009</v>
      </c>
      <c r="F9" s="8">
        <v>42733</v>
      </c>
      <c r="G9" s="36" t="s">
        <v>4</v>
      </c>
      <c r="H9" s="47">
        <v>91.75</v>
      </c>
      <c r="I9" s="47"/>
      <c r="J9" s="36">
        <v>25</v>
      </c>
      <c r="K9" s="46">
        <f aca="true" t="shared" si="0" ref="K9:K72">IF(F9="","",C9*0.03)</f>
        <v>30000</v>
      </c>
      <c r="L9" s="46"/>
      <c r="M9" s="6">
        <f>IF(J9="","",(K9/J9)/1000)</f>
        <v>1.2</v>
      </c>
      <c r="N9" s="36">
        <v>2009</v>
      </c>
      <c r="O9" s="8">
        <v>42735</v>
      </c>
      <c r="P9" s="47">
        <v>92.38</v>
      </c>
      <c r="Q9" s="47"/>
      <c r="R9" s="48">
        <f>IF(O9="","",(IF(G9="売",H9-P9,P9-H9))*M9*100000)</f>
        <v>75599.99999999946</v>
      </c>
      <c r="S9" s="48"/>
      <c r="T9" s="49">
        <f>IF(O9="","",IF(R9&lt;0,J9*(-1),IF(G9="買",(P9-H9)*100,(H9-P9)*100)))</f>
        <v>62.999999999999545</v>
      </c>
      <c r="U9" s="49"/>
    </row>
    <row r="10" spans="2:21" ht="13.5">
      <c r="B10" s="36">
        <v>2</v>
      </c>
      <c r="C10" s="46">
        <f aca="true" t="shared" si="1" ref="C10:C73">IF(R9="","",C9+R9)</f>
        <v>1075599.9999999995</v>
      </c>
      <c r="D10" s="46"/>
      <c r="E10" s="36">
        <v>2010</v>
      </c>
      <c r="F10" s="8">
        <v>42398</v>
      </c>
      <c r="G10" s="36" t="s">
        <v>4</v>
      </c>
      <c r="H10" s="47">
        <v>90.04</v>
      </c>
      <c r="I10" s="47"/>
      <c r="J10" s="36">
        <v>47</v>
      </c>
      <c r="K10" s="46">
        <f t="shared" si="0"/>
        <v>32267.999999999985</v>
      </c>
      <c r="L10" s="46"/>
      <c r="M10" s="6">
        <f aca="true" t="shared" si="2" ref="M10:M73">IF(J10="","",(K10/J10)/1000)</f>
        <v>0.6865531914893614</v>
      </c>
      <c r="N10" s="36">
        <v>2010</v>
      </c>
      <c r="O10" s="8">
        <v>42398</v>
      </c>
      <c r="P10" s="47">
        <v>90.22</v>
      </c>
      <c r="Q10" s="47"/>
      <c r="R10" s="48">
        <f aca="true" t="shared" si="3" ref="R10:R73">IF(O10="","",(IF(G10="売",H10-P10,P10-H10))*M10*100000)</f>
        <v>12357.957446807999</v>
      </c>
      <c r="S10" s="48"/>
      <c r="T10" s="49">
        <f aca="true" t="shared" si="4" ref="T10:T73">IF(O10="","",IF(R10&lt;0,J10*(-1),IF(G10="買",(P10-H10)*100,(H10-P10)*100)))</f>
        <v>17.99999999999926</v>
      </c>
      <c r="U10" s="49"/>
    </row>
    <row r="11" spans="2:21" ht="13.5">
      <c r="B11" s="36">
        <v>3</v>
      </c>
      <c r="C11" s="46">
        <f t="shared" si="1"/>
        <v>1087957.9574468075</v>
      </c>
      <c r="D11" s="46"/>
      <c r="E11" s="36">
        <v>2010</v>
      </c>
      <c r="F11" s="8">
        <v>42403</v>
      </c>
      <c r="G11" s="36" t="s">
        <v>3</v>
      </c>
      <c r="H11" s="47">
        <v>90.28</v>
      </c>
      <c r="I11" s="47"/>
      <c r="J11" s="36">
        <v>27</v>
      </c>
      <c r="K11" s="46">
        <f t="shared" si="0"/>
        <v>32638.738723404225</v>
      </c>
      <c r="L11" s="46"/>
      <c r="M11" s="6">
        <f t="shared" si="2"/>
        <v>1.208842174940897</v>
      </c>
      <c r="N11" s="36">
        <v>2010</v>
      </c>
      <c r="O11" s="8">
        <v>42403</v>
      </c>
      <c r="P11" s="47">
        <v>90.47</v>
      </c>
      <c r="Q11" s="47"/>
      <c r="R11" s="48">
        <f t="shared" si="3"/>
        <v>-22968.001323876768</v>
      </c>
      <c r="S11" s="48"/>
      <c r="T11" s="49">
        <f t="shared" si="4"/>
        <v>-27</v>
      </c>
      <c r="U11" s="49"/>
    </row>
    <row r="12" spans="2:21" ht="13.5">
      <c r="B12" s="36">
        <v>4</v>
      </c>
      <c r="C12" s="46">
        <f t="shared" si="1"/>
        <v>1064989.9561229309</v>
      </c>
      <c r="D12" s="46"/>
      <c r="E12" s="36">
        <v>2010</v>
      </c>
      <c r="F12" s="8">
        <v>42415</v>
      </c>
      <c r="G12" s="36" t="s">
        <v>4</v>
      </c>
      <c r="H12" s="47">
        <v>90.02</v>
      </c>
      <c r="I12" s="47"/>
      <c r="J12" s="36">
        <v>13</v>
      </c>
      <c r="K12" s="46">
        <f t="shared" si="0"/>
        <v>31949.698683687926</v>
      </c>
      <c r="L12" s="46"/>
      <c r="M12" s="6">
        <f t="shared" si="2"/>
        <v>2.457669129514456</v>
      </c>
      <c r="N12" s="36">
        <v>2010</v>
      </c>
      <c r="O12" s="8">
        <v>42416</v>
      </c>
      <c r="P12" s="47">
        <v>89.91</v>
      </c>
      <c r="Q12" s="47"/>
      <c r="R12" s="48">
        <f t="shared" si="3"/>
        <v>-27034.360424658877</v>
      </c>
      <c r="S12" s="48"/>
      <c r="T12" s="49">
        <f t="shared" si="4"/>
        <v>-13</v>
      </c>
      <c r="U12" s="49"/>
    </row>
    <row r="13" spans="2:21" ht="13.5">
      <c r="B13" s="36">
        <v>5</v>
      </c>
      <c r="C13" s="46">
        <f t="shared" si="1"/>
        <v>1037955.595698272</v>
      </c>
      <c r="D13" s="46"/>
      <c r="E13" s="36">
        <v>2010</v>
      </c>
      <c r="F13" s="8">
        <v>42476</v>
      </c>
      <c r="G13" s="36" t="s">
        <v>3</v>
      </c>
      <c r="H13" s="47">
        <v>92.5</v>
      </c>
      <c r="I13" s="47"/>
      <c r="J13" s="36">
        <v>61</v>
      </c>
      <c r="K13" s="46">
        <f t="shared" si="0"/>
        <v>31138.66787094816</v>
      </c>
      <c r="L13" s="46"/>
      <c r="M13" s="6">
        <f t="shared" si="2"/>
        <v>0.5104699650975109</v>
      </c>
      <c r="N13" s="36">
        <v>2010</v>
      </c>
      <c r="O13" s="8">
        <v>42479</v>
      </c>
      <c r="P13" s="47">
        <v>92.06</v>
      </c>
      <c r="Q13" s="47"/>
      <c r="R13" s="48">
        <f t="shared" si="3"/>
        <v>22460.678464290362</v>
      </c>
      <c r="S13" s="48"/>
      <c r="T13" s="49">
        <f t="shared" si="4"/>
        <v>43.99999999999977</v>
      </c>
      <c r="U13" s="49"/>
    </row>
    <row r="14" spans="2:21" ht="13.5">
      <c r="B14" s="36">
        <v>6</v>
      </c>
      <c r="C14" s="46">
        <f t="shared" si="1"/>
        <v>1060416.2741625623</v>
      </c>
      <c r="D14" s="46"/>
      <c r="E14" s="36">
        <v>2010</v>
      </c>
      <c r="F14" s="8">
        <v>42490</v>
      </c>
      <c r="G14" s="36" t="s">
        <v>4</v>
      </c>
      <c r="H14" s="47">
        <v>94.15</v>
      </c>
      <c r="I14" s="47"/>
      <c r="J14" s="36">
        <v>27</v>
      </c>
      <c r="K14" s="46">
        <f t="shared" si="0"/>
        <v>31812.48822487687</v>
      </c>
      <c r="L14" s="46"/>
      <c r="M14" s="6">
        <f t="shared" si="2"/>
        <v>1.1782403046250693</v>
      </c>
      <c r="N14" s="36">
        <v>2010</v>
      </c>
      <c r="O14" s="8">
        <v>42490</v>
      </c>
      <c r="P14" s="47">
        <v>94.1</v>
      </c>
      <c r="Q14" s="47"/>
      <c r="R14" s="48">
        <f t="shared" si="3"/>
        <v>-5891.201523126687</v>
      </c>
      <c r="S14" s="48"/>
      <c r="T14" s="49">
        <f t="shared" si="4"/>
        <v>-27</v>
      </c>
      <c r="U14" s="49"/>
    </row>
    <row r="15" spans="2:21" ht="13.5">
      <c r="B15" s="36">
        <v>7</v>
      </c>
      <c r="C15" s="46">
        <f t="shared" si="1"/>
        <v>1054525.0726394355</v>
      </c>
      <c r="D15" s="46"/>
      <c r="E15" s="36">
        <v>2010</v>
      </c>
      <c r="F15" s="8">
        <v>42497</v>
      </c>
      <c r="G15" s="36" t="s">
        <v>3</v>
      </c>
      <c r="H15" s="47">
        <v>91.67</v>
      </c>
      <c r="I15" s="47"/>
      <c r="J15" s="36">
        <v>153</v>
      </c>
      <c r="K15" s="46">
        <f t="shared" si="0"/>
        <v>31635.752179183066</v>
      </c>
      <c r="L15" s="46"/>
      <c r="M15" s="6">
        <f t="shared" si="2"/>
        <v>0.2067696220861638</v>
      </c>
      <c r="N15" s="36">
        <v>2010</v>
      </c>
      <c r="O15" s="8">
        <v>42500</v>
      </c>
      <c r="P15" s="47">
        <v>92.69</v>
      </c>
      <c r="Q15" s="47"/>
      <c r="R15" s="48">
        <f t="shared" si="3"/>
        <v>-21090.501452788627</v>
      </c>
      <c r="S15" s="48"/>
      <c r="T15" s="49">
        <f t="shared" si="4"/>
        <v>-153</v>
      </c>
      <c r="U15" s="49"/>
    </row>
    <row r="16" spans="2:21" ht="13.5">
      <c r="B16" s="36">
        <v>8</v>
      </c>
      <c r="C16" s="46">
        <f t="shared" si="1"/>
        <v>1033434.5711866469</v>
      </c>
      <c r="D16" s="46"/>
      <c r="E16" s="36">
        <v>2010</v>
      </c>
      <c r="F16" s="8">
        <v>42507</v>
      </c>
      <c r="G16" s="36" t="s">
        <v>3</v>
      </c>
      <c r="H16" s="47">
        <v>92.23</v>
      </c>
      <c r="I16" s="47"/>
      <c r="J16" s="36">
        <v>46</v>
      </c>
      <c r="K16" s="46">
        <f t="shared" si="0"/>
        <v>31003.037135599407</v>
      </c>
      <c r="L16" s="46"/>
      <c r="M16" s="6">
        <f t="shared" si="2"/>
        <v>0.6739790681652045</v>
      </c>
      <c r="N16" s="36">
        <v>2010</v>
      </c>
      <c r="O16" s="8">
        <v>42507</v>
      </c>
      <c r="P16" s="47">
        <v>92.58</v>
      </c>
      <c r="Q16" s="47"/>
      <c r="R16" s="48">
        <f t="shared" si="3"/>
        <v>-23589.26738578177</v>
      </c>
      <c r="S16" s="48"/>
      <c r="T16" s="49">
        <f t="shared" si="4"/>
        <v>-46</v>
      </c>
      <c r="U16" s="49"/>
    </row>
    <row r="17" spans="2:21" ht="13.5">
      <c r="B17" s="36">
        <v>9</v>
      </c>
      <c r="C17" s="46">
        <f t="shared" si="1"/>
        <v>1009845.3038008652</v>
      </c>
      <c r="D17" s="46"/>
      <c r="E17" s="36">
        <v>2010</v>
      </c>
      <c r="F17" s="8">
        <v>42535</v>
      </c>
      <c r="G17" s="36" t="s">
        <v>4</v>
      </c>
      <c r="H17" s="47">
        <v>91.76</v>
      </c>
      <c r="I17" s="47"/>
      <c r="J17" s="36">
        <v>52</v>
      </c>
      <c r="K17" s="46">
        <f t="shared" si="0"/>
        <v>30295.359114025956</v>
      </c>
      <c r="L17" s="46"/>
      <c r="M17" s="6">
        <f t="shared" si="2"/>
        <v>0.5826030598851146</v>
      </c>
      <c r="N17" s="36">
        <v>2010</v>
      </c>
      <c r="O17" s="8">
        <v>42535</v>
      </c>
      <c r="P17" s="47">
        <v>91.8</v>
      </c>
      <c r="Q17" s="47"/>
      <c r="R17" s="48">
        <f t="shared" si="3"/>
        <v>2330.412239539995</v>
      </c>
      <c r="S17" s="48"/>
      <c r="T17" s="49">
        <f t="shared" si="4"/>
        <v>3.999999999999204</v>
      </c>
      <c r="U17" s="49"/>
    </row>
    <row r="18" spans="2:21" ht="13.5">
      <c r="B18" s="36">
        <v>10</v>
      </c>
      <c r="C18" s="46">
        <f t="shared" si="1"/>
        <v>1012175.7160404052</v>
      </c>
      <c r="D18" s="46"/>
      <c r="E18" s="36">
        <v>2010</v>
      </c>
      <c r="F18" s="8">
        <v>42552</v>
      </c>
      <c r="G18" s="36" t="s">
        <v>3</v>
      </c>
      <c r="H18" s="47">
        <v>88.22</v>
      </c>
      <c r="I18" s="47"/>
      <c r="J18" s="36">
        <v>27</v>
      </c>
      <c r="K18" s="46">
        <f t="shared" si="0"/>
        <v>30365.271481212156</v>
      </c>
      <c r="L18" s="46"/>
      <c r="M18" s="6">
        <f t="shared" si="2"/>
        <v>1.1246396844893392</v>
      </c>
      <c r="N18" s="36">
        <v>2010</v>
      </c>
      <c r="O18" s="8">
        <v>42552</v>
      </c>
      <c r="P18" s="47">
        <v>87.68</v>
      </c>
      <c r="Q18" s="47"/>
      <c r="R18" s="48">
        <f t="shared" si="3"/>
        <v>60730.54296242342</v>
      </c>
      <c r="S18" s="48"/>
      <c r="T18" s="49">
        <f t="shared" si="4"/>
        <v>53.999999999999204</v>
      </c>
      <c r="U18" s="49"/>
    </row>
    <row r="19" spans="2:21" ht="13.5">
      <c r="B19" s="36">
        <v>11</v>
      </c>
      <c r="C19" s="46">
        <f t="shared" si="1"/>
        <v>1072906.2590028287</v>
      </c>
      <c r="D19" s="46"/>
      <c r="E19" s="36">
        <v>2010</v>
      </c>
      <c r="F19" s="8">
        <v>42563</v>
      </c>
      <c r="G19" s="36" t="s">
        <v>4</v>
      </c>
      <c r="H19" s="47">
        <v>88.69</v>
      </c>
      <c r="I19" s="47"/>
      <c r="J19" s="36">
        <v>20</v>
      </c>
      <c r="K19" s="46">
        <f t="shared" si="0"/>
        <v>32187.18777008486</v>
      </c>
      <c r="L19" s="46"/>
      <c r="M19" s="6">
        <f t="shared" si="2"/>
        <v>1.609359388504243</v>
      </c>
      <c r="N19" s="36">
        <v>2010</v>
      </c>
      <c r="O19" s="8">
        <v>42563</v>
      </c>
      <c r="P19" s="47">
        <v>88.49</v>
      </c>
      <c r="Q19" s="47"/>
      <c r="R19" s="48">
        <f t="shared" si="3"/>
        <v>-32187.18777008532</v>
      </c>
      <c r="S19" s="48"/>
      <c r="T19" s="49">
        <f t="shared" si="4"/>
        <v>-20</v>
      </c>
      <c r="U19" s="49"/>
    </row>
    <row r="20" spans="2:21" ht="13.5">
      <c r="B20" s="36">
        <v>12</v>
      </c>
      <c r="C20" s="46">
        <f t="shared" si="1"/>
        <v>1040719.0712327434</v>
      </c>
      <c r="D20" s="46"/>
      <c r="E20" s="36">
        <v>2010</v>
      </c>
      <c r="F20" s="8">
        <v>42565</v>
      </c>
      <c r="G20" s="36" t="s">
        <v>3</v>
      </c>
      <c r="H20" s="47">
        <v>88.18</v>
      </c>
      <c r="I20" s="47"/>
      <c r="J20" s="36">
        <v>48</v>
      </c>
      <c r="K20" s="46">
        <f t="shared" si="0"/>
        <v>31221.5721369823</v>
      </c>
      <c r="L20" s="46"/>
      <c r="M20" s="6">
        <f t="shared" si="2"/>
        <v>0.6504494195204646</v>
      </c>
      <c r="N20" s="36">
        <v>2010</v>
      </c>
      <c r="O20" s="8">
        <v>42566</v>
      </c>
      <c r="P20" s="47">
        <v>88.18</v>
      </c>
      <c r="Q20" s="47"/>
      <c r="R20" s="48">
        <f t="shared" si="3"/>
        <v>0</v>
      </c>
      <c r="S20" s="48"/>
      <c r="T20" s="49">
        <f t="shared" si="4"/>
        <v>0</v>
      </c>
      <c r="U20" s="49"/>
    </row>
    <row r="21" spans="2:21" ht="13.5">
      <c r="B21" s="36">
        <v>13</v>
      </c>
      <c r="C21" s="46">
        <f t="shared" si="1"/>
        <v>1040719.0712327434</v>
      </c>
      <c r="D21" s="46"/>
      <c r="E21" s="36">
        <v>2010</v>
      </c>
      <c r="F21" s="8">
        <v>42585</v>
      </c>
      <c r="G21" s="36" t="s">
        <v>3</v>
      </c>
      <c r="H21" s="47">
        <v>86.38</v>
      </c>
      <c r="I21" s="47"/>
      <c r="J21" s="36">
        <v>26</v>
      </c>
      <c r="K21" s="46">
        <f t="shared" si="0"/>
        <v>31221.5721369823</v>
      </c>
      <c r="L21" s="46"/>
      <c r="M21" s="6">
        <f t="shared" si="2"/>
        <v>1.2008296975762422</v>
      </c>
      <c r="N21" s="36">
        <v>2010</v>
      </c>
      <c r="O21" s="8">
        <v>42585</v>
      </c>
      <c r="P21" s="47">
        <v>86.45</v>
      </c>
      <c r="Q21" s="47"/>
      <c r="R21" s="48">
        <f t="shared" si="3"/>
        <v>-8405.807883034582</v>
      </c>
      <c r="S21" s="48"/>
      <c r="T21" s="49">
        <f t="shared" si="4"/>
        <v>-26</v>
      </c>
      <c r="U21" s="49"/>
    </row>
    <row r="22" spans="2:21" ht="13.5">
      <c r="B22" s="36">
        <v>14</v>
      </c>
      <c r="C22" s="46">
        <f t="shared" si="1"/>
        <v>1032313.2633497089</v>
      </c>
      <c r="D22" s="46"/>
      <c r="E22" s="36">
        <v>2010</v>
      </c>
      <c r="F22" s="8">
        <v>42592</v>
      </c>
      <c r="G22" s="36" t="s">
        <v>4</v>
      </c>
      <c r="H22" s="47">
        <v>85.92</v>
      </c>
      <c r="I22" s="47"/>
      <c r="J22" s="36">
        <v>31</v>
      </c>
      <c r="K22" s="46">
        <f t="shared" si="0"/>
        <v>30969.397900491265</v>
      </c>
      <c r="L22" s="46"/>
      <c r="M22" s="6">
        <f t="shared" si="2"/>
        <v>0.9990128354997182</v>
      </c>
      <c r="N22" s="36">
        <v>2010</v>
      </c>
      <c r="O22" s="8">
        <v>42592</v>
      </c>
      <c r="P22" s="47">
        <v>85.85</v>
      </c>
      <c r="Q22" s="47"/>
      <c r="R22" s="48">
        <f t="shared" si="3"/>
        <v>-6993.089848498766</v>
      </c>
      <c r="S22" s="48"/>
      <c r="T22" s="49">
        <f t="shared" si="4"/>
        <v>-31</v>
      </c>
      <c r="U22" s="49"/>
    </row>
    <row r="23" spans="2:21" ht="13.5">
      <c r="B23" s="36">
        <v>15</v>
      </c>
      <c r="C23" s="46">
        <f t="shared" si="1"/>
        <v>1025320.17350121</v>
      </c>
      <c r="D23" s="46"/>
      <c r="E23" s="36">
        <v>2010</v>
      </c>
      <c r="F23" s="8">
        <v>42601</v>
      </c>
      <c r="G23" s="36" t="s">
        <v>4</v>
      </c>
      <c r="H23" s="47">
        <v>85.47</v>
      </c>
      <c r="I23" s="47"/>
      <c r="J23" s="36">
        <v>15</v>
      </c>
      <c r="K23" s="46">
        <f t="shared" si="0"/>
        <v>30759.6052050363</v>
      </c>
      <c r="L23" s="46"/>
      <c r="M23" s="6">
        <f t="shared" si="2"/>
        <v>2.05064034700242</v>
      </c>
      <c r="N23" s="36">
        <v>2010</v>
      </c>
      <c r="O23" s="8">
        <v>42601</v>
      </c>
      <c r="P23" s="47">
        <v>85.58</v>
      </c>
      <c r="Q23" s="47"/>
      <c r="R23" s="48">
        <f t="shared" si="3"/>
        <v>22557.043817026508</v>
      </c>
      <c r="S23" s="48"/>
      <c r="T23" s="49">
        <f t="shared" si="4"/>
        <v>10.999999999999943</v>
      </c>
      <c r="U23" s="49"/>
    </row>
    <row r="24" spans="2:21" ht="13.5">
      <c r="B24" s="36">
        <v>16</v>
      </c>
      <c r="C24" s="46">
        <f t="shared" si="1"/>
        <v>1047877.2173182366</v>
      </c>
      <c r="D24" s="46"/>
      <c r="E24" s="36">
        <v>2010</v>
      </c>
      <c r="F24" s="8">
        <v>42642</v>
      </c>
      <c r="G24" s="36" t="s">
        <v>3</v>
      </c>
      <c r="H24" s="47">
        <v>83.79</v>
      </c>
      <c r="I24" s="47"/>
      <c r="J24" s="36">
        <v>29</v>
      </c>
      <c r="K24" s="46">
        <f t="shared" si="0"/>
        <v>31436.316519547097</v>
      </c>
      <c r="L24" s="46"/>
      <c r="M24" s="6">
        <f t="shared" si="2"/>
        <v>1.0840109144671413</v>
      </c>
      <c r="N24" s="36">
        <v>2010</v>
      </c>
      <c r="O24" s="8">
        <v>42642</v>
      </c>
      <c r="P24" s="47">
        <v>83.72</v>
      </c>
      <c r="Q24" s="47"/>
      <c r="R24" s="48">
        <f t="shared" si="3"/>
        <v>7588.07640127079</v>
      </c>
      <c r="S24" s="48"/>
      <c r="T24" s="49">
        <f t="shared" si="4"/>
        <v>7.000000000000739</v>
      </c>
      <c r="U24" s="49"/>
    </row>
    <row r="25" spans="2:21" ht="13.5">
      <c r="B25" s="36">
        <v>17</v>
      </c>
      <c r="C25" s="46">
        <f t="shared" si="1"/>
        <v>1055465.2937195073</v>
      </c>
      <c r="D25" s="46"/>
      <c r="E25" s="36">
        <v>2010</v>
      </c>
      <c r="F25" s="8">
        <v>42677</v>
      </c>
      <c r="G25" s="36" t="s">
        <v>4</v>
      </c>
      <c r="H25" s="47">
        <v>80.68</v>
      </c>
      <c r="I25" s="47"/>
      <c r="J25" s="36">
        <v>9</v>
      </c>
      <c r="K25" s="46">
        <f t="shared" si="0"/>
        <v>31663.958811585217</v>
      </c>
      <c r="L25" s="46"/>
      <c r="M25" s="6">
        <f t="shared" si="2"/>
        <v>3.518217645731691</v>
      </c>
      <c r="N25" s="36">
        <v>2010</v>
      </c>
      <c r="O25" s="8">
        <v>42678</v>
      </c>
      <c r="P25" s="47">
        <v>81</v>
      </c>
      <c r="Q25" s="47"/>
      <c r="R25" s="48">
        <f t="shared" si="3"/>
        <v>112582.96466341171</v>
      </c>
      <c r="S25" s="48"/>
      <c r="T25" s="49">
        <f t="shared" si="4"/>
        <v>31.999999999999318</v>
      </c>
      <c r="U25" s="49"/>
    </row>
    <row r="26" spans="2:21" ht="13.5">
      <c r="B26" s="36">
        <v>18</v>
      </c>
      <c r="C26" s="46">
        <f t="shared" si="1"/>
        <v>1168048.258382919</v>
      </c>
      <c r="D26" s="46"/>
      <c r="E26" s="36">
        <v>2011</v>
      </c>
      <c r="F26" s="8">
        <v>42374</v>
      </c>
      <c r="G26" s="36" t="s">
        <v>4</v>
      </c>
      <c r="H26" s="47">
        <v>82.12</v>
      </c>
      <c r="I26" s="47"/>
      <c r="J26" s="36">
        <v>26</v>
      </c>
      <c r="K26" s="46">
        <f t="shared" si="0"/>
        <v>35041.44775148757</v>
      </c>
      <c r="L26" s="46"/>
      <c r="M26" s="6">
        <f t="shared" si="2"/>
        <v>1.3477479904418297</v>
      </c>
      <c r="N26" s="36">
        <v>2011</v>
      </c>
      <c r="O26" s="8">
        <v>42375</v>
      </c>
      <c r="P26" s="47">
        <v>83.16</v>
      </c>
      <c r="Q26" s="47"/>
      <c r="R26" s="48">
        <f t="shared" si="3"/>
        <v>140165.79100594923</v>
      </c>
      <c r="S26" s="48"/>
      <c r="T26" s="49">
        <f t="shared" si="4"/>
        <v>103.9999999999992</v>
      </c>
      <c r="U26" s="49"/>
    </row>
    <row r="27" spans="2:21" ht="13.5">
      <c r="B27" s="36">
        <v>19</v>
      </c>
      <c r="C27" s="46">
        <f t="shared" si="1"/>
        <v>1308214.0493888683</v>
      </c>
      <c r="D27" s="46"/>
      <c r="E27" s="36">
        <v>2011</v>
      </c>
      <c r="F27" s="8">
        <v>42382</v>
      </c>
      <c r="G27" s="36" t="s">
        <v>3</v>
      </c>
      <c r="H27" s="47">
        <v>82.98</v>
      </c>
      <c r="I27" s="47"/>
      <c r="J27" s="36">
        <v>16</v>
      </c>
      <c r="K27" s="46">
        <f t="shared" si="0"/>
        <v>39246.421481666046</v>
      </c>
      <c r="L27" s="46"/>
      <c r="M27" s="6">
        <f t="shared" si="2"/>
        <v>2.452901342604128</v>
      </c>
      <c r="N27" s="36">
        <v>2011</v>
      </c>
      <c r="O27" s="8">
        <v>42382</v>
      </c>
      <c r="P27" s="47">
        <v>83.1</v>
      </c>
      <c r="Q27" s="47"/>
      <c r="R27" s="48">
        <f t="shared" si="3"/>
        <v>-29434.816111247164</v>
      </c>
      <c r="S27" s="48"/>
      <c r="T27" s="49">
        <f t="shared" si="4"/>
        <v>-16</v>
      </c>
      <c r="U27" s="49"/>
    </row>
    <row r="28" spans="2:21" ht="13.5">
      <c r="B28" s="36">
        <v>20</v>
      </c>
      <c r="C28" s="46">
        <f t="shared" si="1"/>
        <v>1278779.2332776212</v>
      </c>
      <c r="D28" s="46"/>
      <c r="E28" s="36">
        <v>2011</v>
      </c>
      <c r="F28" s="8">
        <v>42397</v>
      </c>
      <c r="G28" s="36" t="s">
        <v>3</v>
      </c>
      <c r="H28" s="47">
        <v>82.56</v>
      </c>
      <c r="I28" s="47"/>
      <c r="J28" s="36">
        <v>14</v>
      </c>
      <c r="K28" s="46">
        <f t="shared" si="0"/>
        <v>38363.37699832863</v>
      </c>
      <c r="L28" s="46"/>
      <c r="M28" s="6">
        <f t="shared" si="2"/>
        <v>2.7402412141663306</v>
      </c>
      <c r="N28" s="36">
        <v>2011</v>
      </c>
      <c r="O28" s="8">
        <v>42400</v>
      </c>
      <c r="P28" s="47">
        <v>82.21</v>
      </c>
      <c r="Q28" s="47"/>
      <c r="R28" s="48">
        <f t="shared" si="3"/>
        <v>95908.44249582391</v>
      </c>
      <c r="S28" s="48"/>
      <c r="T28" s="49">
        <f t="shared" si="4"/>
        <v>35.00000000000085</v>
      </c>
      <c r="U28" s="49"/>
    </row>
    <row r="29" spans="2:21" ht="13.5">
      <c r="B29" s="36">
        <v>21</v>
      </c>
      <c r="C29" s="46">
        <f t="shared" si="1"/>
        <v>1374687.675773445</v>
      </c>
      <c r="D29" s="46"/>
      <c r="E29" s="36">
        <v>2011</v>
      </c>
      <c r="F29" s="8">
        <v>42422</v>
      </c>
      <c r="G29" s="36" t="s">
        <v>3</v>
      </c>
      <c r="H29" s="47">
        <v>83.07</v>
      </c>
      <c r="I29" s="47"/>
      <c r="J29" s="36">
        <v>46</v>
      </c>
      <c r="K29" s="46">
        <f t="shared" si="0"/>
        <v>41240.63027320335</v>
      </c>
      <c r="L29" s="46"/>
      <c r="M29" s="6">
        <f t="shared" si="2"/>
        <v>0.8965354407218119</v>
      </c>
      <c r="N29" s="36">
        <v>2011</v>
      </c>
      <c r="O29" s="8">
        <v>42422</v>
      </c>
      <c r="P29" s="47">
        <v>83.22</v>
      </c>
      <c r="Q29" s="47"/>
      <c r="R29" s="48">
        <f t="shared" si="3"/>
        <v>-13448.031610827687</v>
      </c>
      <c r="S29" s="48"/>
      <c r="T29" s="49">
        <f t="shared" si="4"/>
        <v>-46</v>
      </c>
      <c r="U29" s="49"/>
    </row>
    <row r="30" spans="2:21" ht="13.5">
      <c r="B30" s="36">
        <v>22</v>
      </c>
      <c r="C30" s="46">
        <f t="shared" si="1"/>
        <v>1361239.6441626174</v>
      </c>
      <c r="D30" s="46"/>
      <c r="E30" s="36">
        <v>2011</v>
      </c>
      <c r="F30" s="8">
        <v>42506</v>
      </c>
      <c r="G30" s="36" t="s">
        <v>3</v>
      </c>
      <c r="H30" s="47">
        <v>80.7</v>
      </c>
      <c r="I30" s="47"/>
      <c r="J30" s="36">
        <v>22</v>
      </c>
      <c r="K30" s="46">
        <f t="shared" si="0"/>
        <v>40837.18932487852</v>
      </c>
      <c r="L30" s="46"/>
      <c r="M30" s="6">
        <f t="shared" si="2"/>
        <v>1.856235878403569</v>
      </c>
      <c r="N30" s="36">
        <v>2011</v>
      </c>
      <c r="O30" s="8">
        <v>42506</v>
      </c>
      <c r="P30" s="47">
        <v>80.91</v>
      </c>
      <c r="Q30" s="47"/>
      <c r="R30" s="48">
        <f t="shared" si="3"/>
        <v>-38980.95344647379</v>
      </c>
      <c r="S30" s="48"/>
      <c r="T30" s="49">
        <f t="shared" si="4"/>
        <v>-22</v>
      </c>
      <c r="U30" s="49"/>
    </row>
    <row r="31" spans="2:21" ht="13.5">
      <c r="B31" s="36">
        <v>23</v>
      </c>
      <c r="C31" s="46">
        <f t="shared" si="1"/>
        <v>1322258.6907161437</v>
      </c>
      <c r="D31" s="46"/>
      <c r="E31" s="36">
        <v>2011</v>
      </c>
      <c r="F31" s="8">
        <v>42506</v>
      </c>
      <c r="G31" s="36" t="s">
        <v>3</v>
      </c>
      <c r="H31" s="47">
        <v>80.72</v>
      </c>
      <c r="I31" s="47"/>
      <c r="J31" s="36">
        <v>21</v>
      </c>
      <c r="K31" s="46">
        <f t="shared" si="0"/>
        <v>39667.76072148431</v>
      </c>
      <c r="L31" s="46"/>
      <c r="M31" s="6">
        <f t="shared" si="2"/>
        <v>1.8889409867373481</v>
      </c>
      <c r="N31" s="36">
        <v>2011</v>
      </c>
      <c r="O31" s="8">
        <v>42507</v>
      </c>
      <c r="P31" s="47">
        <v>80.86</v>
      </c>
      <c r="Q31" s="47"/>
      <c r="R31" s="48">
        <f t="shared" si="3"/>
        <v>-26445.17381432298</v>
      </c>
      <c r="S31" s="48"/>
      <c r="T31" s="49">
        <f t="shared" si="4"/>
        <v>-21</v>
      </c>
      <c r="U31" s="49"/>
    </row>
    <row r="32" spans="2:21" ht="13.5">
      <c r="B32" s="36">
        <v>24</v>
      </c>
      <c r="C32" s="46">
        <f t="shared" si="1"/>
        <v>1295813.5169018207</v>
      </c>
      <c r="D32" s="46"/>
      <c r="E32" s="36">
        <v>2011</v>
      </c>
      <c r="F32" s="8">
        <v>42510</v>
      </c>
      <c r="G32" s="36" t="s">
        <v>4</v>
      </c>
      <c r="H32" s="47">
        <v>81.72</v>
      </c>
      <c r="I32" s="47"/>
      <c r="J32" s="36">
        <v>25</v>
      </c>
      <c r="K32" s="46">
        <f t="shared" si="0"/>
        <v>38874.40550705462</v>
      </c>
      <c r="L32" s="46"/>
      <c r="M32" s="6">
        <f t="shared" si="2"/>
        <v>1.5549762202821846</v>
      </c>
      <c r="N32" s="36">
        <v>2011</v>
      </c>
      <c r="O32" s="8">
        <v>42510</v>
      </c>
      <c r="P32" s="47">
        <v>81.6</v>
      </c>
      <c r="Q32" s="47"/>
      <c r="R32" s="48">
        <f t="shared" si="3"/>
        <v>-18659.714643386924</v>
      </c>
      <c r="S32" s="48"/>
      <c r="T32" s="49">
        <f t="shared" si="4"/>
        <v>-25</v>
      </c>
      <c r="U32" s="49"/>
    </row>
    <row r="33" spans="2:21" ht="13.5">
      <c r="B33" s="36">
        <v>25</v>
      </c>
      <c r="C33" s="46">
        <f t="shared" si="1"/>
        <v>1277153.8022584338</v>
      </c>
      <c r="D33" s="46"/>
      <c r="E33" s="36">
        <v>2011</v>
      </c>
      <c r="F33" s="8">
        <v>42516</v>
      </c>
      <c r="G33" s="36" t="s">
        <v>3</v>
      </c>
      <c r="H33" s="47">
        <v>81.68</v>
      </c>
      <c r="I33" s="47"/>
      <c r="J33" s="36">
        <v>35</v>
      </c>
      <c r="K33" s="46">
        <f t="shared" si="0"/>
        <v>38314.61406775301</v>
      </c>
      <c r="L33" s="46"/>
      <c r="M33" s="6">
        <f t="shared" si="2"/>
        <v>1.0947032590786576</v>
      </c>
      <c r="N33" s="36">
        <v>2011</v>
      </c>
      <c r="O33" s="8">
        <v>42517</v>
      </c>
      <c r="P33" s="47">
        <v>81.12</v>
      </c>
      <c r="Q33" s="47"/>
      <c r="R33" s="48">
        <f t="shared" si="3"/>
        <v>61303.38250840508</v>
      </c>
      <c r="S33" s="48"/>
      <c r="T33" s="49">
        <f t="shared" si="4"/>
        <v>56.00000000000023</v>
      </c>
      <c r="U33" s="49"/>
    </row>
    <row r="34" spans="2:21" ht="13.5">
      <c r="B34" s="36">
        <v>26</v>
      </c>
      <c r="C34" s="46">
        <f t="shared" si="1"/>
        <v>1338457.1847668388</v>
      </c>
      <c r="D34" s="46"/>
      <c r="E34" s="36">
        <v>2011</v>
      </c>
      <c r="F34" s="8">
        <v>42542</v>
      </c>
      <c r="G34" s="36" t="s">
        <v>3</v>
      </c>
      <c r="H34" s="47">
        <v>80.18</v>
      </c>
      <c r="I34" s="47"/>
      <c r="J34" s="36">
        <v>14</v>
      </c>
      <c r="K34" s="46">
        <f t="shared" si="0"/>
        <v>40153.715543005164</v>
      </c>
      <c r="L34" s="46"/>
      <c r="M34" s="6">
        <f t="shared" si="2"/>
        <v>2.8681225387860834</v>
      </c>
      <c r="N34" s="36">
        <v>2011</v>
      </c>
      <c r="O34" s="8">
        <v>42542</v>
      </c>
      <c r="P34" s="47">
        <v>80.2</v>
      </c>
      <c r="Q34" s="47"/>
      <c r="R34" s="48">
        <f t="shared" si="3"/>
        <v>-5736.245077571026</v>
      </c>
      <c r="S34" s="48"/>
      <c r="T34" s="49">
        <f t="shared" si="4"/>
        <v>-14</v>
      </c>
      <c r="U34" s="49"/>
    </row>
    <row r="35" spans="2:21" ht="13.5">
      <c r="B35" s="36">
        <v>27</v>
      </c>
      <c r="C35" s="46">
        <f t="shared" si="1"/>
        <v>1332720.9396892677</v>
      </c>
      <c r="D35" s="46"/>
      <c r="E35" s="36">
        <v>2011</v>
      </c>
      <c r="F35" s="8">
        <v>42545</v>
      </c>
      <c r="G35" s="36" t="s">
        <v>4</v>
      </c>
      <c r="H35" s="47">
        <v>80.52</v>
      </c>
      <c r="I35" s="47"/>
      <c r="J35" s="36">
        <v>11</v>
      </c>
      <c r="K35" s="46">
        <f t="shared" si="0"/>
        <v>39981.62819067803</v>
      </c>
      <c r="L35" s="46"/>
      <c r="M35" s="6">
        <f t="shared" si="2"/>
        <v>3.6346934718798205</v>
      </c>
      <c r="N35" s="36">
        <v>2011</v>
      </c>
      <c r="O35" s="8">
        <v>42545</v>
      </c>
      <c r="P35" s="47">
        <v>80.41</v>
      </c>
      <c r="Q35" s="47"/>
      <c r="R35" s="48">
        <f t="shared" si="3"/>
        <v>-39981.62819067782</v>
      </c>
      <c r="S35" s="48"/>
      <c r="T35" s="49">
        <f t="shared" si="4"/>
        <v>-11</v>
      </c>
      <c r="U35" s="49"/>
    </row>
    <row r="36" spans="2:21" ht="13.5">
      <c r="B36" s="36">
        <v>28</v>
      </c>
      <c r="C36" s="46">
        <f t="shared" si="1"/>
        <v>1292739.3114985898</v>
      </c>
      <c r="D36" s="46"/>
      <c r="E36" s="36">
        <v>2011</v>
      </c>
      <c r="F36" s="8">
        <v>42551</v>
      </c>
      <c r="G36" s="36" t="s">
        <v>3</v>
      </c>
      <c r="H36" s="47">
        <v>80.51</v>
      </c>
      <c r="I36" s="47"/>
      <c r="J36" s="36">
        <v>35</v>
      </c>
      <c r="K36" s="46">
        <f t="shared" si="0"/>
        <v>38782.179344957694</v>
      </c>
      <c r="L36" s="46"/>
      <c r="M36" s="6">
        <f t="shared" si="2"/>
        <v>1.1080622669987914</v>
      </c>
      <c r="N36" s="36">
        <v>2011</v>
      </c>
      <c r="O36" s="8">
        <v>42552</v>
      </c>
      <c r="P36" s="47">
        <v>80.63</v>
      </c>
      <c r="Q36" s="47"/>
      <c r="R36" s="48">
        <f t="shared" si="3"/>
        <v>-13296.747203984427</v>
      </c>
      <c r="S36" s="48"/>
      <c r="T36" s="49">
        <f t="shared" si="4"/>
        <v>-35</v>
      </c>
      <c r="U36" s="49"/>
    </row>
    <row r="37" spans="2:21" ht="13.5">
      <c r="B37" s="36">
        <v>29</v>
      </c>
      <c r="C37" s="46">
        <f t="shared" si="1"/>
        <v>1279442.5642946053</v>
      </c>
      <c r="D37" s="46"/>
      <c r="E37" s="36">
        <v>2011</v>
      </c>
      <c r="F37" s="8">
        <v>42569</v>
      </c>
      <c r="G37" s="36" t="s">
        <v>3</v>
      </c>
      <c r="H37" s="47">
        <v>78.99</v>
      </c>
      <c r="I37" s="47"/>
      <c r="J37" s="36">
        <v>20</v>
      </c>
      <c r="K37" s="46">
        <f t="shared" si="0"/>
        <v>38383.27692883816</v>
      </c>
      <c r="L37" s="46"/>
      <c r="M37" s="6">
        <f t="shared" si="2"/>
        <v>1.9191638464419079</v>
      </c>
      <c r="N37" s="36">
        <v>2011</v>
      </c>
      <c r="O37" s="8">
        <v>42569</v>
      </c>
      <c r="P37" s="47">
        <v>79.12</v>
      </c>
      <c r="Q37" s="47"/>
      <c r="R37" s="48">
        <f t="shared" si="3"/>
        <v>-24949.130003746657</v>
      </c>
      <c r="S37" s="48"/>
      <c r="T37" s="49">
        <f t="shared" si="4"/>
        <v>-20</v>
      </c>
      <c r="U37" s="49"/>
    </row>
    <row r="38" spans="2:21" ht="13.5">
      <c r="B38" s="36">
        <v>30</v>
      </c>
      <c r="C38" s="46">
        <f t="shared" si="1"/>
        <v>1254493.4342908587</v>
      </c>
      <c r="D38" s="46"/>
      <c r="E38" s="36">
        <v>2011</v>
      </c>
      <c r="F38" s="8">
        <v>42593</v>
      </c>
      <c r="G38" s="36" t="s">
        <v>3</v>
      </c>
      <c r="H38" s="47">
        <v>76.51</v>
      </c>
      <c r="I38" s="47"/>
      <c r="J38" s="36">
        <v>69</v>
      </c>
      <c r="K38" s="46">
        <f t="shared" si="0"/>
        <v>37634.80302872576</v>
      </c>
      <c r="L38" s="46"/>
      <c r="M38" s="6">
        <f t="shared" si="2"/>
        <v>0.5454319279525472</v>
      </c>
      <c r="N38" s="36">
        <v>2011</v>
      </c>
      <c r="O38" s="8">
        <v>42593</v>
      </c>
      <c r="P38" s="47">
        <v>76.71</v>
      </c>
      <c r="Q38" s="47"/>
      <c r="R38" s="48">
        <f t="shared" si="3"/>
        <v>-10908.638559050325</v>
      </c>
      <c r="S38" s="48"/>
      <c r="T38" s="49">
        <f t="shared" si="4"/>
        <v>-69</v>
      </c>
      <c r="U38" s="49"/>
    </row>
    <row r="39" spans="2:21" ht="13.5">
      <c r="B39" s="36">
        <v>31</v>
      </c>
      <c r="C39" s="46">
        <f t="shared" si="1"/>
        <v>1243584.7957318083</v>
      </c>
      <c r="D39" s="46"/>
      <c r="E39" s="36">
        <v>2011</v>
      </c>
      <c r="F39" s="8">
        <v>42632</v>
      </c>
      <c r="G39" s="36" t="s">
        <v>4</v>
      </c>
      <c r="H39" s="47">
        <v>76.54</v>
      </c>
      <c r="I39" s="47"/>
      <c r="J39" s="36">
        <v>73</v>
      </c>
      <c r="K39" s="46">
        <f t="shared" si="0"/>
        <v>37307.54387195425</v>
      </c>
      <c r="L39" s="46"/>
      <c r="M39" s="6">
        <f t="shared" si="2"/>
        <v>0.5110622448212911</v>
      </c>
      <c r="N39" s="36">
        <v>2011</v>
      </c>
      <c r="O39" s="8">
        <v>42541</v>
      </c>
      <c r="P39" s="47">
        <v>76.62</v>
      </c>
      <c r="Q39" s="47"/>
      <c r="R39" s="48">
        <f t="shared" si="3"/>
        <v>4088.4979585702417</v>
      </c>
      <c r="S39" s="48"/>
      <c r="T39" s="49">
        <f t="shared" si="4"/>
        <v>7.9999999999998295</v>
      </c>
      <c r="U39" s="49"/>
    </row>
    <row r="40" spans="2:21" ht="13.5">
      <c r="B40" s="36">
        <v>32</v>
      </c>
      <c r="C40" s="46">
        <f t="shared" si="1"/>
        <v>1247673.2936903785</v>
      </c>
      <c r="D40" s="46"/>
      <c r="E40" s="36">
        <v>2011</v>
      </c>
      <c r="F40" s="8">
        <v>42664</v>
      </c>
      <c r="G40" s="36" t="s">
        <v>3</v>
      </c>
      <c r="H40" s="47">
        <v>76.72</v>
      </c>
      <c r="I40" s="47"/>
      <c r="J40" s="36">
        <v>8</v>
      </c>
      <c r="K40" s="46">
        <f t="shared" si="0"/>
        <v>37430.19881071136</v>
      </c>
      <c r="L40" s="46"/>
      <c r="M40" s="6">
        <f t="shared" si="2"/>
        <v>4.67877485133892</v>
      </c>
      <c r="N40" s="36">
        <v>2011</v>
      </c>
      <c r="O40" s="8">
        <v>42664</v>
      </c>
      <c r="P40" s="47">
        <v>76.76</v>
      </c>
      <c r="Q40" s="47"/>
      <c r="R40" s="48">
        <f t="shared" si="3"/>
        <v>-18715.099405358607</v>
      </c>
      <c r="S40" s="48"/>
      <c r="T40" s="49">
        <f t="shared" si="4"/>
        <v>-8</v>
      </c>
      <c r="U40" s="49"/>
    </row>
    <row r="41" spans="2:21" ht="13.5">
      <c r="B41" s="36">
        <v>33</v>
      </c>
      <c r="C41" s="46">
        <f t="shared" si="1"/>
        <v>1228958.19428502</v>
      </c>
      <c r="D41" s="46"/>
      <c r="E41" s="36">
        <v>2011</v>
      </c>
      <c r="F41" s="8">
        <v>42677</v>
      </c>
      <c r="G41" s="36" t="s">
        <v>3</v>
      </c>
      <c r="H41" s="47">
        <v>78.01</v>
      </c>
      <c r="I41" s="47"/>
      <c r="J41" s="36">
        <v>15</v>
      </c>
      <c r="K41" s="46">
        <f t="shared" si="0"/>
        <v>36868.7458285506</v>
      </c>
      <c r="L41" s="46"/>
      <c r="M41" s="6">
        <f t="shared" si="2"/>
        <v>2.45791638857004</v>
      </c>
      <c r="N41" s="36">
        <v>2011</v>
      </c>
      <c r="O41" s="8">
        <v>42677</v>
      </c>
      <c r="P41" s="47">
        <v>78.06</v>
      </c>
      <c r="Q41" s="47"/>
      <c r="R41" s="48">
        <f t="shared" si="3"/>
        <v>-12289.581942849502</v>
      </c>
      <c r="S41" s="48"/>
      <c r="T41" s="49">
        <f t="shared" si="4"/>
        <v>-15</v>
      </c>
      <c r="U41" s="49"/>
    </row>
    <row r="42" spans="2:21" ht="13.5">
      <c r="B42" s="36">
        <v>34</v>
      </c>
      <c r="C42" s="46">
        <f t="shared" si="1"/>
        <v>1216668.6123421704</v>
      </c>
      <c r="D42" s="46"/>
      <c r="E42" s="36">
        <v>2011</v>
      </c>
      <c r="F42" s="8">
        <v>42720</v>
      </c>
      <c r="G42" s="36" t="s">
        <v>3</v>
      </c>
      <c r="H42" s="47">
        <v>77.79</v>
      </c>
      <c r="I42" s="47"/>
      <c r="J42" s="36">
        <v>20</v>
      </c>
      <c r="K42" s="46">
        <f t="shared" si="0"/>
        <v>36500.05837026511</v>
      </c>
      <c r="L42" s="46"/>
      <c r="M42" s="6">
        <f t="shared" si="2"/>
        <v>1.8250029185132557</v>
      </c>
      <c r="N42" s="36">
        <v>2011</v>
      </c>
      <c r="O42" s="8">
        <v>42720</v>
      </c>
      <c r="P42" s="47">
        <v>77.9</v>
      </c>
      <c r="Q42" s="47"/>
      <c r="R42" s="48">
        <f t="shared" si="3"/>
        <v>-20075.03210364571</v>
      </c>
      <c r="S42" s="48"/>
      <c r="T42" s="49">
        <f t="shared" si="4"/>
        <v>-20</v>
      </c>
      <c r="U42" s="49"/>
    </row>
    <row r="43" spans="2:21" ht="13.5">
      <c r="B43" s="36">
        <v>35</v>
      </c>
      <c r="C43" s="46">
        <f t="shared" si="1"/>
        <v>1196593.5802385248</v>
      </c>
      <c r="D43" s="46"/>
      <c r="E43" s="36">
        <v>2011</v>
      </c>
      <c r="F43" s="8">
        <v>42724</v>
      </c>
      <c r="G43" s="36" t="s">
        <v>4</v>
      </c>
      <c r="H43" s="47">
        <v>78.01</v>
      </c>
      <c r="I43" s="47"/>
      <c r="J43" s="36">
        <v>20</v>
      </c>
      <c r="K43" s="46">
        <f t="shared" si="0"/>
        <v>35897.80740715574</v>
      </c>
      <c r="L43" s="46"/>
      <c r="M43" s="6">
        <f t="shared" si="2"/>
        <v>1.7948903703577872</v>
      </c>
      <c r="N43" s="36">
        <v>2011</v>
      </c>
      <c r="O43" s="8">
        <v>42724</v>
      </c>
      <c r="P43" s="47">
        <v>77.81</v>
      </c>
      <c r="Q43" s="47"/>
      <c r="R43" s="48">
        <f t="shared" si="3"/>
        <v>-35897.80740715625</v>
      </c>
      <c r="S43" s="48"/>
      <c r="T43" s="49">
        <f t="shared" si="4"/>
        <v>-20</v>
      </c>
      <c r="U43" s="49"/>
    </row>
    <row r="44" spans="2:21" ht="13.5">
      <c r="B44" s="36">
        <v>36</v>
      </c>
      <c r="C44" s="46">
        <f t="shared" si="1"/>
        <v>1160695.7728313685</v>
      </c>
      <c r="D44" s="46"/>
      <c r="E44" s="36">
        <v>2011</v>
      </c>
      <c r="F44" s="8">
        <v>42725</v>
      </c>
      <c r="G44" s="36" t="s">
        <v>4</v>
      </c>
      <c r="H44" s="47">
        <v>77.79</v>
      </c>
      <c r="I44" s="47"/>
      <c r="J44" s="36">
        <v>12</v>
      </c>
      <c r="K44" s="46">
        <f t="shared" si="0"/>
        <v>34820.873184941054</v>
      </c>
      <c r="L44" s="46"/>
      <c r="M44" s="6">
        <f t="shared" si="2"/>
        <v>2.901739432078421</v>
      </c>
      <c r="N44" s="36">
        <v>2011</v>
      </c>
      <c r="O44" s="8">
        <v>42725</v>
      </c>
      <c r="P44" s="47">
        <v>77.83</v>
      </c>
      <c r="Q44" s="47"/>
      <c r="R44" s="48">
        <f t="shared" si="3"/>
        <v>11606.957728311374</v>
      </c>
      <c r="S44" s="48"/>
      <c r="T44" s="49">
        <f t="shared" si="4"/>
        <v>3.999999999999204</v>
      </c>
      <c r="U44" s="49"/>
    </row>
    <row r="45" spans="2:21" ht="13.5">
      <c r="B45" s="36">
        <v>37</v>
      </c>
      <c r="C45" s="46">
        <f t="shared" si="1"/>
        <v>1172302.73055968</v>
      </c>
      <c r="D45" s="46"/>
      <c r="E45" s="36">
        <v>2012</v>
      </c>
      <c r="F45" s="8">
        <v>42386</v>
      </c>
      <c r="G45" s="36" t="s">
        <v>3</v>
      </c>
      <c r="H45" s="47">
        <v>76.74</v>
      </c>
      <c r="I45" s="47"/>
      <c r="J45" s="36">
        <v>14</v>
      </c>
      <c r="K45" s="46">
        <f t="shared" si="0"/>
        <v>35169.0819167904</v>
      </c>
      <c r="L45" s="46"/>
      <c r="M45" s="6">
        <f t="shared" si="2"/>
        <v>2.5120772797707427</v>
      </c>
      <c r="N45" s="36">
        <v>2012</v>
      </c>
      <c r="O45" s="8">
        <v>42386</v>
      </c>
      <c r="P45" s="47">
        <v>76.79</v>
      </c>
      <c r="Q45" s="47"/>
      <c r="R45" s="48">
        <f t="shared" si="3"/>
        <v>-12560.386398856568</v>
      </c>
      <c r="S45" s="48"/>
      <c r="T45" s="49">
        <f t="shared" si="4"/>
        <v>-14</v>
      </c>
      <c r="U45" s="49"/>
    </row>
    <row r="46" spans="2:21" ht="13.5">
      <c r="B46" s="36">
        <v>38</v>
      </c>
      <c r="C46" s="46">
        <f t="shared" si="1"/>
        <v>1159742.3441608234</v>
      </c>
      <c r="D46" s="46"/>
      <c r="E46" s="36">
        <v>2012</v>
      </c>
      <c r="F46" s="8">
        <v>42413</v>
      </c>
      <c r="G46" s="36" t="s">
        <v>4</v>
      </c>
      <c r="H46" s="47">
        <v>77.67</v>
      </c>
      <c r="I46" s="47"/>
      <c r="J46" s="36">
        <v>12</v>
      </c>
      <c r="K46" s="46">
        <f t="shared" si="0"/>
        <v>34792.2703248247</v>
      </c>
      <c r="L46" s="46"/>
      <c r="M46" s="6">
        <f t="shared" si="2"/>
        <v>2.899355860402058</v>
      </c>
      <c r="N46" s="36">
        <v>2012</v>
      </c>
      <c r="O46" s="8">
        <v>42413</v>
      </c>
      <c r="P46" s="47">
        <v>77.57</v>
      </c>
      <c r="Q46" s="47"/>
      <c r="R46" s="48">
        <f t="shared" si="3"/>
        <v>-28993.558604023052</v>
      </c>
      <c r="S46" s="48"/>
      <c r="T46" s="49">
        <f t="shared" si="4"/>
        <v>-12</v>
      </c>
      <c r="U46" s="49"/>
    </row>
    <row r="47" spans="2:21" ht="13.5">
      <c r="B47" s="36">
        <v>39</v>
      </c>
      <c r="C47" s="46">
        <f t="shared" si="1"/>
        <v>1130748.7855568004</v>
      </c>
      <c r="D47" s="46"/>
      <c r="E47" s="36">
        <v>2012</v>
      </c>
      <c r="F47" s="8">
        <v>42416</v>
      </c>
      <c r="G47" s="36" t="s">
        <v>4</v>
      </c>
      <c r="H47" s="47">
        <v>78.47</v>
      </c>
      <c r="I47" s="47"/>
      <c r="J47" s="36">
        <v>13</v>
      </c>
      <c r="K47" s="46">
        <f t="shared" si="0"/>
        <v>33922.46356670401</v>
      </c>
      <c r="L47" s="46"/>
      <c r="M47" s="6">
        <f t="shared" si="2"/>
        <v>2.609420274361847</v>
      </c>
      <c r="N47" s="36">
        <v>2012</v>
      </c>
      <c r="O47" s="8">
        <v>42417</v>
      </c>
      <c r="P47" s="47">
        <v>78.81</v>
      </c>
      <c r="Q47" s="47"/>
      <c r="R47" s="48">
        <f t="shared" si="3"/>
        <v>88720.2893283037</v>
      </c>
      <c r="S47" s="48"/>
      <c r="T47" s="49">
        <f t="shared" si="4"/>
        <v>34.00000000000034</v>
      </c>
      <c r="U47" s="49"/>
    </row>
    <row r="48" spans="2:21" ht="13.5">
      <c r="B48" s="36">
        <v>40</v>
      </c>
      <c r="C48" s="46">
        <f t="shared" si="1"/>
        <v>1219469.074885104</v>
      </c>
      <c r="D48" s="46"/>
      <c r="E48" s="36">
        <v>2012</v>
      </c>
      <c r="F48" s="8">
        <v>42438</v>
      </c>
      <c r="G48" s="36" t="s">
        <v>4</v>
      </c>
      <c r="H48" s="47">
        <v>81.82</v>
      </c>
      <c r="I48" s="47"/>
      <c r="J48" s="36">
        <v>37</v>
      </c>
      <c r="K48" s="46">
        <f t="shared" si="0"/>
        <v>36584.07224655312</v>
      </c>
      <c r="L48" s="46"/>
      <c r="M48" s="6">
        <f t="shared" si="2"/>
        <v>0.9887587093663005</v>
      </c>
      <c r="N48" s="36">
        <v>2012</v>
      </c>
      <c r="O48" s="8">
        <v>42441</v>
      </c>
      <c r="P48" s="47">
        <v>82.33</v>
      </c>
      <c r="Q48" s="47"/>
      <c r="R48" s="48">
        <f t="shared" si="3"/>
        <v>50426.69417768183</v>
      </c>
      <c r="S48" s="48"/>
      <c r="T48" s="49">
        <f t="shared" si="4"/>
        <v>51.00000000000051</v>
      </c>
      <c r="U48" s="49"/>
    </row>
    <row r="49" spans="2:21" ht="13.5">
      <c r="B49" s="36">
        <v>41</v>
      </c>
      <c r="C49" s="46">
        <f t="shared" si="1"/>
        <v>1269895.769062786</v>
      </c>
      <c r="D49" s="46"/>
      <c r="E49" s="36">
        <v>2012</v>
      </c>
      <c r="F49" s="8">
        <v>42449</v>
      </c>
      <c r="G49" s="36" t="s">
        <v>4</v>
      </c>
      <c r="H49" s="47">
        <v>83.67</v>
      </c>
      <c r="I49" s="47"/>
      <c r="J49" s="36">
        <v>37</v>
      </c>
      <c r="K49" s="46">
        <f t="shared" si="0"/>
        <v>38096.87307188357</v>
      </c>
      <c r="L49" s="46"/>
      <c r="M49" s="6">
        <f t="shared" si="2"/>
        <v>1.0296452181590154</v>
      </c>
      <c r="N49" s="36">
        <v>2012</v>
      </c>
      <c r="O49" s="8">
        <v>42450</v>
      </c>
      <c r="P49" s="47">
        <v>83.59</v>
      </c>
      <c r="Q49" s="47"/>
      <c r="R49" s="48">
        <f t="shared" si="3"/>
        <v>-8237.161745271947</v>
      </c>
      <c r="S49" s="48"/>
      <c r="T49" s="49">
        <f t="shared" si="4"/>
        <v>-37</v>
      </c>
      <c r="U49" s="49"/>
    </row>
    <row r="50" spans="2:21" ht="13.5">
      <c r="B50" s="36">
        <v>42</v>
      </c>
      <c r="C50" s="46">
        <f t="shared" si="1"/>
        <v>1261658.607317514</v>
      </c>
      <c r="D50" s="46"/>
      <c r="E50" s="36">
        <v>2012</v>
      </c>
      <c r="F50" s="8">
        <v>42507</v>
      </c>
      <c r="G50" s="36" t="s">
        <v>4</v>
      </c>
      <c r="H50" s="47">
        <v>80.35</v>
      </c>
      <c r="I50" s="47"/>
      <c r="J50" s="36">
        <v>18</v>
      </c>
      <c r="K50" s="46">
        <f t="shared" si="0"/>
        <v>37849.75821952542</v>
      </c>
      <c r="L50" s="46"/>
      <c r="M50" s="6">
        <f t="shared" si="2"/>
        <v>2.10276434552919</v>
      </c>
      <c r="N50" s="36">
        <v>2012</v>
      </c>
      <c r="O50" s="8">
        <v>42507</v>
      </c>
      <c r="P50" s="47">
        <v>80.27</v>
      </c>
      <c r="Q50" s="47"/>
      <c r="R50" s="48">
        <f t="shared" si="3"/>
        <v>-16822.11476423316</v>
      </c>
      <c r="S50" s="48"/>
      <c r="T50" s="49">
        <f t="shared" si="4"/>
        <v>-18</v>
      </c>
      <c r="U50" s="49"/>
    </row>
    <row r="51" spans="2:21" ht="13.5">
      <c r="B51" s="36">
        <v>43</v>
      </c>
      <c r="C51" s="46">
        <f t="shared" si="1"/>
        <v>1244836.492553281</v>
      </c>
      <c r="D51" s="46"/>
      <c r="E51" s="36">
        <v>2012</v>
      </c>
      <c r="F51" s="8">
        <v>42519</v>
      </c>
      <c r="G51" s="36" t="s">
        <v>4</v>
      </c>
      <c r="H51" s="47">
        <v>79.56</v>
      </c>
      <c r="I51" s="47"/>
      <c r="J51" s="36">
        <v>17</v>
      </c>
      <c r="K51" s="46">
        <f t="shared" si="0"/>
        <v>37345.094776598424</v>
      </c>
      <c r="L51" s="46"/>
      <c r="M51" s="6">
        <f t="shared" si="2"/>
        <v>2.1967702809763776</v>
      </c>
      <c r="N51" s="36">
        <v>2012</v>
      </c>
      <c r="O51" s="8">
        <v>42519</v>
      </c>
      <c r="P51" s="47">
        <v>79.43</v>
      </c>
      <c r="Q51" s="47"/>
      <c r="R51" s="48">
        <f t="shared" si="3"/>
        <v>-28558.01365269191</v>
      </c>
      <c r="S51" s="48"/>
      <c r="T51" s="49">
        <f t="shared" si="4"/>
        <v>-17</v>
      </c>
      <c r="U51" s="49"/>
    </row>
    <row r="52" spans="2:21" ht="13.5">
      <c r="B52" s="36">
        <v>44</v>
      </c>
      <c r="C52" s="46">
        <f t="shared" si="1"/>
        <v>1216278.478900589</v>
      </c>
      <c r="D52" s="46"/>
      <c r="E52" s="36">
        <v>2012</v>
      </c>
      <c r="F52" s="8">
        <v>42525</v>
      </c>
      <c r="G52" s="36" t="s">
        <v>3</v>
      </c>
      <c r="H52" s="47">
        <v>78.02</v>
      </c>
      <c r="I52" s="47"/>
      <c r="J52" s="36">
        <v>43</v>
      </c>
      <c r="K52" s="46">
        <f t="shared" si="0"/>
        <v>36488.35436701767</v>
      </c>
      <c r="L52" s="46"/>
      <c r="M52" s="6">
        <f t="shared" si="2"/>
        <v>0.848566380628318</v>
      </c>
      <c r="N52" s="36">
        <v>2012</v>
      </c>
      <c r="O52" s="8">
        <v>42525</v>
      </c>
      <c r="P52" s="47">
        <v>78.21</v>
      </c>
      <c r="Q52" s="47"/>
      <c r="R52" s="48">
        <f t="shared" si="3"/>
        <v>-16122.76123193785</v>
      </c>
      <c r="S52" s="48"/>
      <c r="T52" s="49">
        <f t="shared" si="4"/>
        <v>-43</v>
      </c>
      <c r="U52" s="49"/>
    </row>
    <row r="53" spans="2:21" ht="13.5">
      <c r="B53" s="36">
        <v>45</v>
      </c>
      <c r="C53" s="46">
        <f t="shared" si="1"/>
        <v>1200155.7176686511</v>
      </c>
      <c r="D53" s="46"/>
      <c r="E53" s="36">
        <v>2012</v>
      </c>
      <c r="F53" s="8">
        <v>42533</v>
      </c>
      <c r="G53" s="36" t="s">
        <v>3</v>
      </c>
      <c r="H53" s="47">
        <v>79.45</v>
      </c>
      <c r="I53" s="47"/>
      <c r="J53" s="36">
        <v>16</v>
      </c>
      <c r="K53" s="46">
        <f t="shared" si="0"/>
        <v>36004.67153005953</v>
      </c>
      <c r="L53" s="46"/>
      <c r="M53" s="6">
        <f t="shared" si="2"/>
        <v>2.2502919706287208</v>
      </c>
      <c r="N53" s="36">
        <v>2012</v>
      </c>
      <c r="O53" s="8">
        <v>42533</v>
      </c>
      <c r="P53" s="47">
        <v>79.6</v>
      </c>
      <c r="Q53" s="47"/>
      <c r="R53" s="48">
        <f t="shared" si="3"/>
        <v>-33754.3795594289</v>
      </c>
      <c r="S53" s="48"/>
      <c r="T53" s="49">
        <f t="shared" si="4"/>
        <v>-16</v>
      </c>
      <c r="U53" s="49"/>
    </row>
    <row r="54" spans="2:21" ht="13.5">
      <c r="B54" s="36">
        <v>46</v>
      </c>
      <c r="C54" s="46">
        <f t="shared" si="1"/>
        <v>1166401.3381092222</v>
      </c>
      <c r="D54" s="46"/>
      <c r="E54" s="36">
        <v>2012</v>
      </c>
      <c r="F54" s="8">
        <v>42591</v>
      </c>
      <c r="G54" s="36" t="s">
        <v>4</v>
      </c>
      <c r="H54" s="47">
        <v>78.54</v>
      </c>
      <c r="I54" s="47"/>
      <c r="J54" s="36">
        <v>27</v>
      </c>
      <c r="K54" s="46">
        <f t="shared" si="0"/>
        <v>34992.04014327667</v>
      </c>
      <c r="L54" s="46"/>
      <c r="M54" s="6">
        <f t="shared" si="2"/>
        <v>1.2960014867880247</v>
      </c>
      <c r="N54" s="36">
        <v>2012</v>
      </c>
      <c r="O54" s="8">
        <v>42592</v>
      </c>
      <c r="P54" s="47">
        <v>78.5</v>
      </c>
      <c r="Q54" s="47"/>
      <c r="R54" s="48">
        <f t="shared" si="3"/>
        <v>-5184.005947152909</v>
      </c>
      <c r="S54" s="48"/>
      <c r="T54" s="49">
        <f t="shared" si="4"/>
        <v>-27</v>
      </c>
      <c r="U54" s="49"/>
    </row>
    <row r="55" spans="2:21" ht="13.5">
      <c r="B55" s="36">
        <v>47</v>
      </c>
      <c r="C55" s="46">
        <f t="shared" si="1"/>
        <v>1161217.3321620694</v>
      </c>
      <c r="D55" s="46"/>
      <c r="E55" s="36">
        <v>2012</v>
      </c>
      <c r="F55" s="8">
        <v>42604</v>
      </c>
      <c r="G55" s="36" t="s">
        <v>3</v>
      </c>
      <c r="H55" s="47">
        <v>79.23</v>
      </c>
      <c r="I55" s="47"/>
      <c r="J55" s="36">
        <v>16</v>
      </c>
      <c r="K55" s="46">
        <f t="shared" si="0"/>
        <v>34836.519964862084</v>
      </c>
      <c r="L55" s="46"/>
      <c r="M55" s="6">
        <f t="shared" si="2"/>
        <v>2.1772824978038803</v>
      </c>
      <c r="N55" s="36">
        <v>2012</v>
      </c>
      <c r="O55" s="8">
        <v>42605</v>
      </c>
      <c r="P55" s="47">
        <v>78.59</v>
      </c>
      <c r="Q55" s="47"/>
      <c r="R55" s="48">
        <f t="shared" si="3"/>
        <v>139346.07985944848</v>
      </c>
      <c r="S55" s="48"/>
      <c r="T55" s="49">
        <f t="shared" si="4"/>
        <v>64.00000000000006</v>
      </c>
      <c r="U55" s="49"/>
    </row>
    <row r="56" spans="2:21" ht="13.5">
      <c r="B56" s="36">
        <v>48</v>
      </c>
      <c r="C56" s="46">
        <f t="shared" si="1"/>
        <v>1300563.4120215178</v>
      </c>
      <c r="D56" s="46"/>
      <c r="E56" s="36">
        <v>2012</v>
      </c>
      <c r="F56" s="8">
        <v>42610</v>
      </c>
      <c r="G56" s="36" t="s">
        <v>3</v>
      </c>
      <c r="H56" s="47">
        <v>78.49</v>
      </c>
      <c r="I56" s="47"/>
      <c r="J56" s="36">
        <v>23</v>
      </c>
      <c r="K56" s="46">
        <f t="shared" si="0"/>
        <v>39016.90236064553</v>
      </c>
      <c r="L56" s="46"/>
      <c r="M56" s="6">
        <f t="shared" si="2"/>
        <v>1.6963870591585015</v>
      </c>
      <c r="N56" s="36">
        <v>2012</v>
      </c>
      <c r="O56" s="8">
        <v>42611</v>
      </c>
      <c r="P56" s="47">
        <v>78.58</v>
      </c>
      <c r="Q56" s="47"/>
      <c r="R56" s="48">
        <f t="shared" si="3"/>
        <v>-15267.483532427092</v>
      </c>
      <c r="S56" s="48"/>
      <c r="T56" s="49">
        <f t="shared" si="4"/>
        <v>-23</v>
      </c>
      <c r="U56" s="49"/>
    </row>
    <row r="57" spans="2:21" ht="13.5">
      <c r="B57" s="36">
        <v>49</v>
      </c>
      <c r="C57" s="46">
        <f t="shared" si="1"/>
        <v>1285295.9284890906</v>
      </c>
      <c r="D57" s="46"/>
      <c r="E57" s="36">
        <v>2012</v>
      </c>
      <c r="F57" s="8">
        <v>42645</v>
      </c>
      <c r="G57" s="36" t="s">
        <v>4</v>
      </c>
      <c r="H57" s="47">
        <v>78.13</v>
      </c>
      <c r="I57" s="47"/>
      <c r="J57" s="36">
        <v>18</v>
      </c>
      <c r="K57" s="46">
        <f t="shared" si="0"/>
        <v>38558.87785467272</v>
      </c>
      <c r="L57" s="46"/>
      <c r="M57" s="6">
        <f t="shared" si="2"/>
        <v>2.142159880815151</v>
      </c>
      <c r="N57" s="36">
        <v>2012</v>
      </c>
      <c r="O57" s="8">
        <v>42646</v>
      </c>
      <c r="P57" s="47">
        <v>78.14</v>
      </c>
      <c r="Q57" s="47"/>
      <c r="R57" s="48">
        <f t="shared" si="3"/>
        <v>2142.1598808162466</v>
      </c>
      <c r="S57" s="48"/>
      <c r="T57" s="49">
        <f t="shared" si="4"/>
        <v>1.0000000000005116</v>
      </c>
      <c r="U57" s="49"/>
    </row>
    <row r="58" spans="2:21" ht="13.5">
      <c r="B58" s="36">
        <v>50</v>
      </c>
      <c r="C58" s="46">
        <f t="shared" si="1"/>
        <v>1287438.0883699069</v>
      </c>
      <c r="D58" s="46"/>
      <c r="E58" s="36">
        <v>2012</v>
      </c>
      <c r="F58" s="8">
        <v>42654</v>
      </c>
      <c r="G58" s="36" t="s">
        <v>3</v>
      </c>
      <c r="H58" s="47">
        <v>78.1</v>
      </c>
      <c r="I58" s="47"/>
      <c r="J58" s="36">
        <v>16</v>
      </c>
      <c r="K58" s="46">
        <f t="shared" si="0"/>
        <v>38623.1426510972</v>
      </c>
      <c r="L58" s="46"/>
      <c r="M58" s="6">
        <f t="shared" si="2"/>
        <v>2.4139464156935753</v>
      </c>
      <c r="N58" s="36">
        <v>2012</v>
      </c>
      <c r="O58" s="8">
        <v>42654</v>
      </c>
      <c r="P58" s="47">
        <v>78.13</v>
      </c>
      <c r="Q58" s="47"/>
      <c r="R58" s="48">
        <f t="shared" si="3"/>
        <v>-7241.839247081</v>
      </c>
      <c r="S58" s="48"/>
      <c r="T58" s="49">
        <f t="shared" si="4"/>
        <v>-16</v>
      </c>
      <c r="U58" s="49"/>
    </row>
    <row r="59" spans="2:21" ht="13.5">
      <c r="B59" s="36">
        <v>51</v>
      </c>
      <c r="C59" s="46">
        <f t="shared" si="1"/>
        <v>1280196.249122826</v>
      </c>
      <c r="D59" s="46"/>
      <c r="E59" s="36">
        <v>2012</v>
      </c>
      <c r="F59" s="8">
        <v>42666</v>
      </c>
      <c r="G59" s="36" t="s">
        <v>4</v>
      </c>
      <c r="H59" s="47">
        <v>79.94</v>
      </c>
      <c r="I59" s="47"/>
      <c r="J59" s="36">
        <v>25</v>
      </c>
      <c r="K59" s="46">
        <f t="shared" si="0"/>
        <v>38405.88747368478</v>
      </c>
      <c r="L59" s="46"/>
      <c r="M59" s="6">
        <f t="shared" si="2"/>
        <v>1.536235498947391</v>
      </c>
      <c r="N59" s="36">
        <v>2012</v>
      </c>
      <c r="O59" s="8">
        <v>42666</v>
      </c>
      <c r="P59" s="47">
        <v>79.75</v>
      </c>
      <c r="Q59" s="47"/>
      <c r="R59" s="48">
        <f t="shared" si="3"/>
        <v>-29188.47448000008</v>
      </c>
      <c r="S59" s="48"/>
      <c r="T59" s="49">
        <f t="shared" si="4"/>
        <v>-25</v>
      </c>
      <c r="U59" s="49"/>
    </row>
    <row r="60" spans="2:21" ht="13.5">
      <c r="B60" s="36">
        <v>52</v>
      </c>
      <c r="C60" s="46">
        <f t="shared" si="1"/>
        <v>1251007.7746428258</v>
      </c>
      <c r="D60" s="46"/>
      <c r="E60" s="36">
        <v>2012</v>
      </c>
      <c r="F60" s="8">
        <v>42687</v>
      </c>
      <c r="G60" s="36" t="s">
        <v>3</v>
      </c>
      <c r="H60" s="47">
        <v>79.43</v>
      </c>
      <c r="I60" s="47"/>
      <c r="J60" s="36">
        <v>23</v>
      </c>
      <c r="K60" s="46">
        <f t="shared" si="0"/>
        <v>37530.233239284775</v>
      </c>
      <c r="L60" s="46"/>
      <c r="M60" s="6">
        <f t="shared" si="2"/>
        <v>1.631749271273251</v>
      </c>
      <c r="N60" s="36">
        <v>2012</v>
      </c>
      <c r="O60" s="8">
        <v>42687</v>
      </c>
      <c r="P60" s="47">
        <v>79.35</v>
      </c>
      <c r="Q60" s="47"/>
      <c r="R60" s="48">
        <f t="shared" si="3"/>
        <v>13053.994170188049</v>
      </c>
      <c r="S60" s="48"/>
      <c r="T60" s="49">
        <f t="shared" si="4"/>
        <v>8.00000000000125</v>
      </c>
      <c r="U60" s="49"/>
    </row>
    <row r="61" spans="2:21" ht="13.5">
      <c r="B61" s="36">
        <v>53</v>
      </c>
      <c r="C61" s="46">
        <f t="shared" si="1"/>
        <v>1264061.7688130138</v>
      </c>
      <c r="D61" s="46"/>
      <c r="E61" s="36">
        <v>2012</v>
      </c>
      <c r="F61" s="8">
        <v>42700</v>
      </c>
      <c r="G61" s="36" t="s">
        <v>3</v>
      </c>
      <c r="H61" s="47">
        <v>82.3</v>
      </c>
      <c r="I61" s="47"/>
      <c r="J61" s="36">
        <v>35</v>
      </c>
      <c r="K61" s="46">
        <f t="shared" si="0"/>
        <v>37921.853064390416</v>
      </c>
      <c r="L61" s="46"/>
      <c r="M61" s="6">
        <f t="shared" si="2"/>
        <v>1.0834815161254405</v>
      </c>
      <c r="N61" s="36">
        <v>2012</v>
      </c>
      <c r="O61" s="8">
        <v>42700</v>
      </c>
      <c r="P61" s="47">
        <v>82.21</v>
      </c>
      <c r="Q61" s="47"/>
      <c r="R61" s="48">
        <f t="shared" si="3"/>
        <v>9751.333645129334</v>
      </c>
      <c r="S61" s="48"/>
      <c r="T61" s="49">
        <f t="shared" si="4"/>
        <v>9.000000000000341</v>
      </c>
      <c r="U61" s="49"/>
    </row>
    <row r="62" spans="2:21" ht="13.5">
      <c r="B62" s="36">
        <v>54</v>
      </c>
      <c r="C62" s="46">
        <f t="shared" si="1"/>
        <v>1273813.1024581431</v>
      </c>
      <c r="D62" s="46"/>
      <c r="E62" s="36">
        <v>2013</v>
      </c>
      <c r="F62" s="8">
        <v>42377</v>
      </c>
      <c r="G62" s="36" t="s">
        <v>3</v>
      </c>
      <c r="H62" s="47">
        <v>87.39</v>
      </c>
      <c r="I62" s="47"/>
      <c r="J62" s="36">
        <v>41</v>
      </c>
      <c r="K62" s="46">
        <f t="shared" si="0"/>
        <v>38214.39307374429</v>
      </c>
      <c r="L62" s="46"/>
      <c r="M62" s="6">
        <f t="shared" si="2"/>
        <v>0.9320583676522998</v>
      </c>
      <c r="N62" s="36">
        <v>2013</v>
      </c>
      <c r="O62" s="8">
        <v>42377</v>
      </c>
      <c r="P62" s="47">
        <v>87.51</v>
      </c>
      <c r="Q62" s="47"/>
      <c r="R62" s="48">
        <f t="shared" si="3"/>
        <v>-11184.70041182802</v>
      </c>
      <c r="S62" s="48"/>
      <c r="T62" s="49">
        <f t="shared" si="4"/>
        <v>-41</v>
      </c>
      <c r="U62" s="49"/>
    </row>
    <row r="63" spans="2:21" ht="13.5">
      <c r="B63" s="36">
        <v>55</v>
      </c>
      <c r="C63" s="46">
        <f t="shared" si="1"/>
        <v>1262628.4020463151</v>
      </c>
      <c r="D63" s="46"/>
      <c r="E63" s="36">
        <v>2013</v>
      </c>
      <c r="F63" s="8">
        <v>42454</v>
      </c>
      <c r="G63" s="36" t="s">
        <v>3</v>
      </c>
      <c r="H63" s="47">
        <v>94.62</v>
      </c>
      <c r="I63" s="47"/>
      <c r="J63" s="36">
        <v>32</v>
      </c>
      <c r="K63" s="46">
        <f t="shared" si="0"/>
        <v>37878.85206138945</v>
      </c>
      <c r="L63" s="46"/>
      <c r="M63" s="6">
        <f t="shared" si="2"/>
        <v>1.1837141269184204</v>
      </c>
      <c r="N63" s="36">
        <v>2013</v>
      </c>
      <c r="O63" s="8">
        <v>42455</v>
      </c>
      <c r="P63" s="47">
        <v>94.25</v>
      </c>
      <c r="Q63" s="47"/>
      <c r="R63" s="48">
        <f t="shared" si="3"/>
        <v>43797.42269598209</v>
      </c>
      <c r="S63" s="48"/>
      <c r="T63" s="49">
        <f t="shared" si="4"/>
        <v>37.000000000000455</v>
      </c>
      <c r="U63" s="49"/>
    </row>
    <row r="64" spans="2:21" ht="13.5">
      <c r="B64" s="36">
        <v>56</v>
      </c>
      <c r="C64" s="46">
        <f t="shared" si="1"/>
        <v>1306425.8247422972</v>
      </c>
      <c r="D64" s="46"/>
      <c r="E64" s="36">
        <v>2013</v>
      </c>
      <c r="F64" s="8">
        <v>42469</v>
      </c>
      <c r="G64" s="36" t="s">
        <v>4</v>
      </c>
      <c r="H64" s="47">
        <v>99.02</v>
      </c>
      <c r="I64" s="47"/>
      <c r="J64" s="36">
        <v>28</v>
      </c>
      <c r="K64" s="46">
        <f t="shared" si="0"/>
        <v>39192.77474226891</v>
      </c>
      <c r="L64" s="46"/>
      <c r="M64" s="6">
        <f t="shared" si="2"/>
        <v>1.3997419550810326</v>
      </c>
      <c r="N64" s="36">
        <v>2013</v>
      </c>
      <c r="O64" s="8">
        <v>42470</v>
      </c>
      <c r="P64" s="47">
        <v>98.92</v>
      </c>
      <c r="Q64" s="47"/>
      <c r="R64" s="48">
        <f t="shared" si="3"/>
        <v>-13997.41955080953</v>
      </c>
      <c r="S64" s="48"/>
      <c r="T64" s="49">
        <f t="shared" si="4"/>
        <v>-28</v>
      </c>
      <c r="U64" s="49"/>
    </row>
    <row r="65" spans="2:21" ht="13.5">
      <c r="B65" s="36">
        <v>57</v>
      </c>
      <c r="C65" s="46">
        <f t="shared" si="1"/>
        <v>1292428.4051914876</v>
      </c>
      <c r="D65" s="46"/>
      <c r="E65" s="36">
        <v>2013</v>
      </c>
      <c r="F65" s="8">
        <v>42478</v>
      </c>
      <c r="G65" s="36" t="s">
        <v>4</v>
      </c>
      <c r="H65" s="47">
        <v>98.2</v>
      </c>
      <c r="I65" s="47"/>
      <c r="J65" s="36">
        <v>41</v>
      </c>
      <c r="K65" s="46">
        <f t="shared" si="0"/>
        <v>38772.85215574463</v>
      </c>
      <c r="L65" s="46"/>
      <c r="M65" s="6">
        <f t="shared" si="2"/>
        <v>0.9456793208718202</v>
      </c>
      <c r="N65" s="36">
        <v>2013</v>
      </c>
      <c r="O65" s="8">
        <v>42478</v>
      </c>
      <c r="P65" s="47">
        <v>98.13</v>
      </c>
      <c r="Q65" s="47"/>
      <c r="R65" s="48">
        <f t="shared" si="3"/>
        <v>-6619.75524610344</v>
      </c>
      <c r="S65" s="48"/>
      <c r="T65" s="49">
        <f t="shared" si="4"/>
        <v>-41</v>
      </c>
      <c r="U65" s="49"/>
    </row>
    <row r="66" spans="2:21" ht="13.5">
      <c r="B66" s="36">
        <v>58</v>
      </c>
      <c r="C66" s="46">
        <f t="shared" si="1"/>
        <v>1285808.6499453841</v>
      </c>
      <c r="D66" s="46"/>
      <c r="E66" s="36">
        <v>2013</v>
      </c>
      <c r="F66" s="8">
        <v>42510</v>
      </c>
      <c r="G66" s="36" t="s">
        <v>3</v>
      </c>
      <c r="H66" s="47">
        <v>102.38</v>
      </c>
      <c r="I66" s="47"/>
      <c r="J66" s="36">
        <v>24</v>
      </c>
      <c r="K66" s="46">
        <f t="shared" si="0"/>
        <v>38574.25949836152</v>
      </c>
      <c r="L66" s="46"/>
      <c r="M66" s="6">
        <f t="shared" si="2"/>
        <v>1.60726081243173</v>
      </c>
      <c r="N66" s="36">
        <v>2013</v>
      </c>
      <c r="O66" s="8">
        <v>42511</v>
      </c>
      <c r="P66" s="47">
        <v>102.56</v>
      </c>
      <c r="Q66" s="47"/>
      <c r="R66" s="48">
        <f t="shared" si="3"/>
        <v>-28930.694623772237</v>
      </c>
      <c r="S66" s="48"/>
      <c r="T66" s="49">
        <f t="shared" si="4"/>
        <v>-24</v>
      </c>
      <c r="U66" s="49"/>
    </row>
    <row r="67" spans="2:21" ht="13.5">
      <c r="B67" s="36">
        <v>59</v>
      </c>
      <c r="C67" s="46">
        <f t="shared" si="1"/>
        <v>1256877.9553216118</v>
      </c>
      <c r="D67" s="46"/>
      <c r="E67" s="36">
        <v>2013</v>
      </c>
      <c r="F67" s="8">
        <v>42512</v>
      </c>
      <c r="G67" s="36" t="s">
        <v>4</v>
      </c>
      <c r="H67" s="47">
        <v>102.65</v>
      </c>
      <c r="I67" s="47"/>
      <c r="J67" s="36">
        <v>32</v>
      </c>
      <c r="K67" s="46">
        <f t="shared" si="0"/>
        <v>37706.338659648354</v>
      </c>
      <c r="L67" s="46"/>
      <c r="M67" s="6">
        <f t="shared" si="2"/>
        <v>1.178323083114011</v>
      </c>
      <c r="N67" s="36">
        <v>2013</v>
      </c>
      <c r="O67" s="8">
        <v>42512</v>
      </c>
      <c r="P67" s="47">
        <v>102.77</v>
      </c>
      <c r="Q67" s="47"/>
      <c r="R67" s="48">
        <f t="shared" si="3"/>
        <v>14139.876997366993</v>
      </c>
      <c r="S67" s="48"/>
      <c r="T67" s="49">
        <f t="shared" si="4"/>
        <v>11.999999999999034</v>
      </c>
      <c r="U67" s="49"/>
    </row>
    <row r="68" spans="2:21" ht="13.5">
      <c r="B68" s="36">
        <v>60</v>
      </c>
      <c r="C68" s="46">
        <f t="shared" si="1"/>
        <v>1271017.8323189788</v>
      </c>
      <c r="D68" s="46"/>
      <c r="E68" s="36">
        <v>2013</v>
      </c>
      <c r="F68" s="8">
        <v>42601</v>
      </c>
      <c r="G68" s="36" t="s">
        <v>3</v>
      </c>
      <c r="H68" s="47">
        <v>97.49</v>
      </c>
      <c r="I68" s="47"/>
      <c r="J68" s="36">
        <v>38</v>
      </c>
      <c r="K68" s="46">
        <f t="shared" si="0"/>
        <v>38130.534969569366</v>
      </c>
      <c r="L68" s="46"/>
      <c r="M68" s="6">
        <f t="shared" si="2"/>
        <v>1.0034351307781413</v>
      </c>
      <c r="N68" s="36">
        <v>2013</v>
      </c>
      <c r="O68" s="8">
        <v>42601</v>
      </c>
      <c r="P68" s="47">
        <v>97.67</v>
      </c>
      <c r="Q68" s="47"/>
      <c r="R68" s="48">
        <f t="shared" si="3"/>
        <v>-18061.832354007227</v>
      </c>
      <c r="S68" s="48"/>
      <c r="T68" s="49">
        <f t="shared" si="4"/>
        <v>-38</v>
      </c>
      <c r="U68" s="49"/>
    </row>
    <row r="69" spans="2:21" ht="13.5">
      <c r="B69" s="36">
        <v>61</v>
      </c>
      <c r="C69" s="46">
        <f t="shared" si="1"/>
        <v>1252955.9999649716</v>
      </c>
      <c r="D69" s="46"/>
      <c r="E69" s="36">
        <v>2013</v>
      </c>
      <c r="F69" s="8">
        <v>42667</v>
      </c>
      <c r="G69" s="36" t="s">
        <v>3</v>
      </c>
      <c r="H69" s="47">
        <v>97.26</v>
      </c>
      <c r="I69" s="47"/>
      <c r="J69" s="36">
        <v>36</v>
      </c>
      <c r="K69" s="46">
        <f t="shared" si="0"/>
        <v>37588.67999894915</v>
      </c>
      <c r="L69" s="46"/>
      <c r="M69" s="6">
        <f t="shared" si="2"/>
        <v>1.0441299999708096</v>
      </c>
      <c r="N69" s="36">
        <v>2013</v>
      </c>
      <c r="O69" s="8">
        <v>42668</v>
      </c>
      <c r="P69" s="47">
        <v>97.38</v>
      </c>
      <c r="Q69" s="47"/>
      <c r="R69" s="48">
        <f t="shared" si="3"/>
        <v>-12529.559999648707</v>
      </c>
      <c r="S69" s="48"/>
      <c r="T69" s="49">
        <f t="shared" si="4"/>
        <v>-36</v>
      </c>
      <c r="U69" s="49"/>
    </row>
    <row r="70" spans="2:21" ht="13.5">
      <c r="B70" s="36">
        <v>62</v>
      </c>
      <c r="C70" s="46">
        <f t="shared" si="1"/>
        <v>1240426.4399653228</v>
      </c>
      <c r="D70" s="46"/>
      <c r="E70" s="36">
        <v>2014</v>
      </c>
      <c r="F70" s="8">
        <v>42392</v>
      </c>
      <c r="G70" s="36" t="s">
        <v>4</v>
      </c>
      <c r="H70" s="47">
        <v>104.57</v>
      </c>
      <c r="I70" s="47"/>
      <c r="J70" s="36">
        <v>63</v>
      </c>
      <c r="K70" s="46">
        <f t="shared" si="0"/>
        <v>37212.793198959684</v>
      </c>
      <c r="L70" s="46"/>
      <c r="M70" s="6">
        <f t="shared" si="2"/>
        <v>0.5906792571263442</v>
      </c>
      <c r="N70" s="36">
        <v>2014</v>
      </c>
      <c r="O70" s="8">
        <v>42391</v>
      </c>
      <c r="P70" s="47">
        <v>104.28</v>
      </c>
      <c r="Q70" s="47"/>
      <c r="R70" s="48">
        <f t="shared" si="3"/>
        <v>-17129.69845666351</v>
      </c>
      <c r="S70" s="48"/>
      <c r="T70" s="49">
        <f t="shared" si="4"/>
        <v>-63</v>
      </c>
      <c r="U70" s="49"/>
    </row>
    <row r="71" spans="2:21" ht="13.5">
      <c r="B71" s="36">
        <v>63</v>
      </c>
      <c r="C71" s="46">
        <f t="shared" si="1"/>
        <v>1223296.7415086594</v>
      </c>
      <c r="D71" s="46"/>
      <c r="E71" s="36">
        <v>2014</v>
      </c>
      <c r="F71" s="8">
        <v>42414</v>
      </c>
      <c r="G71" s="36" t="s">
        <v>3</v>
      </c>
      <c r="H71" s="47">
        <v>102.12</v>
      </c>
      <c r="I71" s="47"/>
      <c r="J71" s="36">
        <v>29</v>
      </c>
      <c r="K71" s="46">
        <f t="shared" si="0"/>
        <v>36698.90224525978</v>
      </c>
      <c r="L71" s="46"/>
      <c r="M71" s="6">
        <f t="shared" si="2"/>
        <v>1.2654793877675785</v>
      </c>
      <c r="N71" s="36">
        <v>2014</v>
      </c>
      <c r="O71" s="8">
        <v>42414</v>
      </c>
      <c r="P71" s="47">
        <v>101.95</v>
      </c>
      <c r="Q71" s="47"/>
      <c r="R71" s="48">
        <f t="shared" si="3"/>
        <v>21513.14959204905</v>
      </c>
      <c r="S71" s="48"/>
      <c r="T71" s="49">
        <f t="shared" si="4"/>
        <v>17.00000000000017</v>
      </c>
      <c r="U71" s="49"/>
    </row>
    <row r="72" spans="2:21" ht="13.5">
      <c r="B72" s="36">
        <v>64</v>
      </c>
      <c r="C72" s="46">
        <f t="shared" si="1"/>
        <v>1244809.8911007084</v>
      </c>
      <c r="D72" s="46"/>
      <c r="E72" s="36">
        <v>2014</v>
      </c>
      <c r="F72" s="8">
        <v>42426</v>
      </c>
      <c r="G72" s="36" t="s">
        <v>3</v>
      </c>
      <c r="H72" s="47">
        <v>102.25</v>
      </c>
      <c r="I72" s="47"/>
      <c r="J72" s="36">
        <v>17</v>
      </c>
      <c r="K72" s="46">
        <f t="shared" si="0"/>
        <v>37344.29673302125</v>
      </c>
      <c r="L72" s="46"/>
      <c r="M72" s="6">
        <f t="shared" si="2"/>
        <v>2.196723337236544</v>
      </c>
      <c r="N72" s="36">
        <v>2014</v>
      </c>
      <c r="O72" s="8">
        <v>42426</v>
      </c>
      <c r="P72" s="47">
        <v>102.37</v>
      </c>
      <c r="Q72" s="47"/>
      <c r="R72" s="48">
        <f t="shared" si="3"/>
        <v>-26360.68004683953</v>
      </c>
      <c r="S72" s="48"/>
      <c r="T72" s="49">
        <f t="shared" si="4"/>
        <v>-17</v>
      </c>
      <c r="U72" s="49"/>
    </row>
    <row r="73" spans="2:21" ht="13.5">
      <c r="B73" s="36">
        <v>65</v>
      </c>
      <c r="C73" s="46">
        <f t="shared" si="1"/>
        <v>1218449.2110538688</v>
      </c>
      <c r="D73" s="46"/>
      <c r="E73" s="36">
        <v>2014</v>
      </c>
      <c r="F73" s="8">
        <v>42456</v>
      </c>
      <c r="G73" s="36" t="s">
        <v>3</v>
      </c>
      <c r="H73" s="47">
        <v>102.11</v>
      </c>
      <c r="I73" s="47"/>
      <c r="J73" s="36">
        <v>32</v>
      </c>
      <c r="K73" s="46">
        <f aca="true" t="shared" si="5" ref="K73:K108">IF(F73="","",C73*0.03)</f>
        <v>36553.47633161606</v>
      </c>
      <c r="L73" s="46"/>
      <c r="M73" s="6">
        <f t="shared" si="2"/>
        <v>1.142296135363002</v>
      </c>
      <c r="N73" s="36">
        <v>2014</v>
      </c>
      <c r="O73" s="8">
        <v>42457</v>
      </c>
      <c r="P73" s="47">
        <v>102.23</v>
      </c>
      <c r="Q73" s="47"/>
      <c r="R73" s="48">
        <f t="shared" si="3"/>
        <v>-13707.553624356542</v>
      </c>
      <c r="S73" s="48"/>
      <c r="T73" s="49">
        <f t="shared" si="4"/>
        <v>-32</v>
      </c>
      <c r="U73" s="49"/>
    </row>
    <row r="74" spans="2:21" ht="13.5">
      <c r="B74" s="36">
        <v>66</v>
      </c>
      <c r="C74" s="46">
        <f aca="true" t="shared" si="6" ref="C74:C108">IF(R73="","",C73+R73)</f>
        <v>1204741.6574295121</v>
      </c>
      <c r="D74" s="46"/>
      <c r="E74" s="36">
        <v>2014</v>
      </c>
      <c r="F74" s="8">
        <v>42475</v>
      </c>
      <c r="G74" s="36" t="s">
        <v>4</v>
      </c>
      <c r="H74" s="47">
        <v>101.85</v>
      </c>
      <c r="I74" s="47"/>
      <c r="J74" s="36">
        <v>22</v>
      </c>
      <c r="K74" s="46">
        <f t="shared" si="5"/>
        <v>36142.24972288536</v>
      </c>
      <c r="L74" s="46"/>
      <c r="M74" s="6">
        <f aca="true" t="shared" si="7" ref="M74:M108">IF(J74="","",(K74/J74)/1000)</f>
        <v>1.6428295328584255</v>
      </c>
      <c r="N74" s="36">
        <v>2014</v>
      </c>
      <c r="O74" s="8">
        <v>42475</v>
      </c>
      <c r="P74" s="47">
        <v>101.82</v>
      </c>
      <c r="Q74" s="47"/>
      <c r="R74" s="48">
        <f aca="true" t="shared" si="8" ref="R74:R108">IF(O74="","",(IF(G74="売",H74-P74,P74-H74))*M74*100000)</f>
        <v>-4928.488598575463</v>
      </c>
      <c r="S74" s="48"/>
      <c r="T74" s="49">
        <f aca="true" t="shared" si="9" ref="T74:T108">IF(O74="","",IF(R74&lt;0,J74*(-1),IF(G74="買",(P74-H74)*100,(H74-P74)*100)))</f>
        <v>-22</v>
      </c>
      <c r="U74" s="49"/>
    </row>
    <row r="75" spans="2:21" ht="13.5">
      <c r="B75" s="36">
        <v>67</v>
      </c>
      <c r="C75" s="46">
        <f t="shared" si="6"/>
        <v>1199813.1688309368</v>
      </c>
      <c r="D75" s="46"/>
      <c r="E75" s="36">
        <v>2014</v>
      </c>
      <c r="F75" s="8">
        <v>42496</v>
      </c>
      <c r="G75" s="36" t="s">
        <v>3</v>
      </c>
      <c r="H75" s="47">
        <v>102.09</v>
      </c>
      <c r="I75" s="47"/>
      <c r="J75" s="36">
        <v>10</v>
      </c>
      <c r="K75" s="46">
        <f t="shared" si="5"/>
        <v>35994.3950649281</v>
      </c>
      <c r="L75" s="46"/>
      <c r="M75" s="6">
        <f t="shared" si="7"/>
        <v>3.59943950649281</v>
      </c>
      <c r="N75" s="36">
        <v>2014</v>
      </c>
      <c r="O75" s="8">
        <v>42496</v>
      </c>
      <c r="P75" s="47">
        <v>101.67</v>
      </c>
      <c r="Q75" s="47"/>
      <c r="R75" s="48">
        <f t="shared" si="8"/>
        <v>151176.45927269864</v>
      </c>
      <c r="S75" s="48"/>
      <c r="T75" s="49">
        <f t="shared" si="9"/>
        <v>42.00000000000017</v>
      </c>
      <c r="U75" s="49"/>
    </row>
    <row r="76" spans="2:21" ht="13.5">
      <c r="B76" s="36">
        <v>68</v>
      </c>
      <c r="C76" s="46">
        <f t="shared" si="6"/>
        <v>1350989.6281036355</v>
      </c>
      <c r="D76" s="46"/>
      <c r="E76" s="36">
        <v>2014</v>
      </c>
      <c r="F76" s="8">
        <v>42499</v>
      </c>
      <c r="G76" s="36" t="s">
        <v>4</v>
      </c>
      <c r="H76" s="47">
        <v>101.82</v>
      </c>
      <c r="I76" s="47"/>
      <c r="J76" s="36">
        <v>22</v>
      </c>
      <c r="K76" s="46">
        <f t="shared" si="5"/>
        <v>40529.68884310906</v>
      </c>
      <c r="L76" s="46"/>
      <c r="M76" s="6">
        <f t="shared" si="7"/>
        <v>1.8422585837776846</v>
      </c>
      <c r="N76" s="36">
        <v>2014</v>
      </c>
      <c r="O76" s="8">
        <v>42502</v>
      </c>
      <c r="P76" s="47">
        <v>101.91</v>
      </c>
      <c r="Q76" s="47"/>
      <c r="R76" s="48">
        <f t="shared" si="8"/>
        <v>16580.327253999792</v>
      </c>
      <c r="S76" s="48"/>
      <c r="T76" s="49">
        <f t="shared" si="9"/>
        <v>9.000000000000341</v>
      </c>
      <c r="U76" s="49"/>
    </row>
    <row r="77" spans="2:21" ht="13.5">
      <c r="B77" s="36">
        <v>69</v>
      </c>
      <c r="C77" s="46">
        <f t="shared" si="6"/>
        <v>1367569.9553576354</v>
      </c>
      <c r="D77" s="46"/>
      <c r="E77" s="36">
        <v>2014</v>
      </c>
      <c r="F77" s="8">
        <v>42505</v>
      </c>
      <c r="G77" s="36" t="s">
        <v>3</v>
      </c>
      <c r="H77" s="47">
        <v>101.8</v>
      </c>
      <c r="I77" s="47"/>
      <c r="J77" s="36">
        <v>32</v>
      </c>
      <c r="K77" s="46">
        <f t="shared" si="5"/>
        <v>41027.09866072906</v>
      </c>
      <c r="L77" s="46"/>
      <c r="M77" s="6">
        <f t="shared" si="7"/>
        <v>1.282096833147783</v>
      </c>
      <c r="N77" s="36">
        <v>2014</v>
      </c>
      <c r="O77" s="8">
        <v>42506</v>
      </c>
      <c r="P77" s="47">
        <v>101.6</v>
      </c>
      <c r="Q77" s="47"/>
      <c r="R77" s="48">
        <f t="shared" si="8"/>
        <v>25641.936662956028</v>
      </c>
      <c r="S77" s="48"/>
      <c r="T77" s="49">
        <f t="shared" si="9"/>
        <v>20.000000000000284</v>
      </c>
      <c r="U77" s="49"/>
    </row>
    <row r="78" spans="2:21" ht="13.5">
      <c r="B78" s="36">
        <v>70</v>
      </c>
      <c r="C78" s="46">
        <f t="shared" si="6"/>
        <v>1393211.8920205915</v>
      </c>
      <c r="D78" s="46"/>
      <c r="E78" s="36">
        <v>2014</v>
      </c>
      <c r="F78" s="8">
        <v>42513</v>
      </c>
      <c r="G78" s="36" t="s">
        <v>4</v>
      </c>
      <c r="H78" s="47">
        <v>101.82</v>
      </c>
      <c r="I78" s="47"/>
      <c r="J78" s="36">
        <v>25</v>
      </c>
      <c r="K78" s="46">
        <f t="shared" si="5"/>
        <v>41796.356760617746</v>
      </c>
      <c r="L78" s="46"/>
      <c r="M78" s="6">
        <f t="shared" si="7"/>
        <v>1.6718542704247097</v>
      </c>
      <c r="N78" s="36">
        <v>2014</v>
      </c>
      <c r="O78" s="8">
        <v>42513</v>
      </c>
      <c r="P78" s="47">
        <v>101.76</v>
      </c>
      <c r="Q78" s="47"/>
      <c r="R78" s="48">
        <f t="shared" si="8"/>
        <v>-10031.125622546262</v>
      </c>
      <c r="S78" s="48"/>
      <c r="T78" s="49">
        <f t="shared" si="9"/>
        <v>-25</v>
      </c>
      <c r="U78" s="49"/>
    </row>
    <row r="79" spans="2:21" ht="13.5">
      <c r="B79" s="36">
        <v>71</v>
      </c>
      <c r="C79" s="46">
        <f t="shared" si="6"/>
        <v>1383180.7663980452</v>
      </c>
      <c r="D79" s="46"/>
      <c r="E79" s="36">
        <v>2014</v>
      </c>
      <c r="F79" s="8">
        <v>42555</v>
      </c>
      <c r="G79" s="36" t="s">
        <v>4</v>
      </c>
      <c r="H79" s="47">
        <v>102.08</v>
      </c>
      <c r="I79" s="47"/>
      <c r="J79" s="36">
        <v>14</v>
      </c>
      <c r="K79" s="46">
        <f t="shared" si="5"/>
        <v>41495.422991941356</v>
      </c>
      <c r="L79" s="46"/>
      <c r="M79" s="6">
        <f t="shared" si="7"/>
        <v>2.963958785138668</v>
      </c>
      <c r="N79" s="36">
        <v>2014</v>
      </c>
      <c r="O79" s="8">
        <v>42555</v>
      </c>
      <c r="P79" s="47">
        <v>102.03</v>
      </c>
      <c r="Q79" s="47"/>
      <c r="R79" s="48">
        <f t="shared" si="8"/>
        <v>-14819.793925692498</v>
      </c>
      <c r="S79" s="48"/>
      <c r="T79" s="49">
        <f t="shared" si="9"/>
        <v>-14</v>
      </c>
      <c r="U79" s="49"/>
    </row>
    <row r="80" spans="2:21" ht="13.5">
      <c r="B80" s="36">
        <v>72</v>
      </c>
      <c r="C80" s="46">
        <f t="shared" si="6"/>
        <v>1368360.9724723527</v>
      </c>
      <c r="D80" s="46"/>
      <c r="E80" s="36">
        <v>2014</v>
      </c>
      <c r="F80" s="8">
        <v>42595</v>
      </c>
      <c r="G80" s="36" t="s">
        <v>4</v>
      </c>
      <c r="H80" s="47">
        <v>102.26</v>
      </c>
      <c r="I80" s="47"/>
      <c r="J80" s="36">
        <v>9</v>
      </c>
      <c r="K80" s="46">
        <f t="shared" si="5"/>
        <v>41050.829174170576</v>
      </c>
      <c r="L80" s="46"/>
      <c r="M80" s="6">
        <f t="shared" si="7"/>
        <v>4.561203241574509</v>
      </c>
      <c r="N80" s="36">
        <v>2014</v>
      </c>
      <c r="O80" s="8">
        <v>42595</v>
      </c>
      <c r="P80" s="47">
        <v>102.23</v>
      </c>
      <c r="Q80" s="47"/>
      <c r="R80" s="48">
        <f t="shared" si="8"/>
        <v>-13683.609724724043</v>
      </c>
      <c r="S80" s="48"/>
      <c r="T80" s="49">
        <f t="shared" si="9"/>
        <v>-9</v>
      </c>
      <c r="U80" s="49"/>
    </row>
    <row r="81" spans="2:21" ht="13.5">
      <c r="B81" s="36">
        <v>73</v>
      </c>
      <c r="C81" s="46">
        <f t="shared" si="6"/>
        <v>1354677.3627476287</v>
      </c>
      <c r="D81" s="46"/>
      <c r="E81" s="36">
        <v>2014</v>
      </c>
      <c r="F81" s="8">
        <v>42686</v>
      </c>
      <c r="G81" s="36" t="s">
        <v>4</v>
      </c>
      <c r="H81" s="47">
        <v>115.84</v>
      </c>
      <c r="I81" s="47"/>
      <c r="J81" s="36">
        <v>83</v>
      </c>
      <c r="K81" s="46">
        <f t="shared" si="5"/>
        <v>40640.32088242886</v>
      </c>
      <c r="L81" s="46"/>
      <c r="M81" s="6">
        <f t="shared" si="7"/>
        <v>0.4896424202702272</v>
      </c>
      <c r="N81" s="36">
        <v>2014</v>
      </c>
      <c r="O81" s="8">
        <v>42686</v>
      </c>
      <c r="P81" s="47">
        <v>115.57</v>
      </c>
      <c r="Q81" s="47"/>
      <c r="R81" s="48">
        <f t="shared" si="8"/>
        <v>-13220.345347296636</v>
      </c>
      <c r="S81" s="48"/>
      <c r="T81" s="49">
        <f t="shared" si="9"/>
        <v>-83</v>
      </c>
      <c r="U81" s="49"/>
    </row>
    <row r="82" spans="2:21" ht="13.5">
      <c r="B82" s="36">
        <v>74</v>
      </c>
      <c r="C82" s="46">
        <f t="shared" si="6"/>
        <v>1341457.017400332</v>
      </c>
      <c r="D82" s="46"/>
      <c r="E82" s="36">
        <v>2015</v>
      </c>
      <c r="F82" s="8">
        <v>42374</v>
      </c>
      <c r="G82" s="36" t="s">
        <v>4</v>
      </c>
      <c r="H82" s="47">
        <v>120.61</v>
      </c>
      <c r="I82" s="47"/>
      <c r="J82" s="36">
        <v>65</v>
      </c>
      <c r="K82" s="46">
        <f t="shared" si="5"/>
        <v>40243.71052200996</v>
      </c>
      <c r="L82" s="46"/>
      <c r="M82" s="6">
        <f t="shared" si="7"/>
        <v>0.6191340080309224</v>
      </c>
      <c r="N82" s="36">
        <v>2015</v>
      </c>
      <c r="O82" s="8">
        <v>42374</v>
      </c>
      <c r="P82" s="47">
        <v>120.22</v>
      </c>
      <c r="Q82" s="47"/>
      <c r="R82" s="48">
        <f t="shared" si="8"/>
        <v>-24146.22631320601</v>
      </c>
      <c r="S82" s="48"/>
      <c r="T82" s="49">
        <f t="shared" si="9"/>
        <v>-65</v>
      </c>
      <c r="U82" s="49"/>
    </row>
    <row r="83" spans="2:21" ht="13.5">
      <c r="B83" s="36">
        <v>75</v>
      </c>
      <c r="C83" s="46">
        <f t="shared" si="6"/>
        <v>1317310.7910871261</v>
      </c>
      <c r="D83" s="46"/>
      <c r="E83" s="36">
        <v>2015</v>
      </c>
      <c r="F83" s="8">
        <v>42410</v>
      </c>
      <c r="G83" s="36" t="s">
        <v>4</v>
      </c>
      <c r="H83" s="47">
        <v>118.73</v>
      </c>
      <c r="I83" s="47"/>
      <c r="J83" s="36">
        <v>42</v>
      </c>
      <c r="K83" s="46">
        <f t="shared" si="5"/>
        <v>39519.32373261378</v>
      </c>
      <c r="L83" s="46"/>
      <c r="M83" s="6">
        <f t="shared" si="7"/>
        <v>0.9409362793479472</v>
      </c>
      <c r="N83" s="36">
        <v>2015</v>
      </c>
      <c r="O83" s="8">
        <v>42412</v>
      </c>
      <c r="P83" s="47">
        <v>120.13</v>
      </c>
      <c r="Q83" s="47"/>
      <c r="R83" s="48">
        <f t="shared" si="8"/>
        <v>131731.0791087118</v>
      </c>
      <c r="S83" s="48"/>
      <c r="T83" s="49">
        <f t="shared" si="9"/>
        <v>139.99999999999915</v>
      </c>
      <c r="U83" s="49"/>
    </row>
    <row r="84" spans="2:21" ht="13.5">
      <c r="B84" s="36">
        <v>76</v>
      </c>
      <c r="C84" s="46">
        <f t="shared" si="6"/>
        <v>1449041.870195838</v>
      </c>
      <c r="D84" s="46"/>
      <c r="E84" s="36">
        <v>2015</v>
      </c>
      <c r="F84" s="8">
        <v>42453</v>
      </c>
      <c r="G84" s="36" t="s">
        <v>3</v>
      </c>
      <c r="H84" s="47">
        <v>119.56</v>
      </c>
      <c r="I84" s="47"/>
      <c r="J84" s="36">
        <v>43</v>
      </c>
      <c r="K84" s="46">
        <f t="shared" si="5"/>
        <v>43471.25610587514</v>
      </c>
      <c r="L84" s="46"/>
      <c r="M84" s="6">
        <f t="shared" si="7"/>
        <v>1.0109594443226777</v>
      </c>
      <c r="N84" s="36">
        <v>2015</v>
      </c>
      <c r="O84" s="8">
        <v>42454</v>
      </c>
      <c r="P84" s="47">
        <v>119.73</v>
      </c>
      <c r="Q84" s="47"/>
      <c r="R84" s="48">
        <f t="shared" si="8"/>
        <v>-17186.31055348569</v>
      </c>
      <c r="S84" s="48"/>
      <c r="T84" s="49">
        <f t="shared" si="9"/>
        <v>-43</v>
      </c>
      <c r="U84" s="49"/>
    </row>
    <row r="85" spans="2:21" ht="13.5">
      <c r="B85" s="36">
        <v>77</v>
      </c>
      <c r="C85" s="46">
        <f t="shared" si="6"/>
        <v>1431855.5596423522</v>
      </c>
      <c r="D85" s="46"/>
      <c r="E85" s="36">
        <v>2015</v>
      </c>
      <c r="F85" s="8">
        <v>42476</v>
      </c>
      <c r="G85" s="36" t="s">
        <v>3</v>
      </c>
      <c r="H85" s="47">
        <v>119.23</v>
      </c>
      <c r="I85" s="47"/>
      <c r="J85" s="36">
        <v>24</v>
      </c>
      <c r="K85" s="46">
        <f t="shared" si="5"/>
        <v>42955.66678927057</v>
      </c>
      <c r="L85" s="46"/>
      <c r="M85" s="6">
        <f t="shared" si="7"/>
        <v>1.7898194495529403</v>
      </c>
      <c r="N85" s="36">
        <v>2015</v>
      </c>
      <c r="O85" s="8">
        <v>42476</v>
      </c>
      <c r="P85" s="47">
        <v>119.28</v>
      </c>
      <c r="Q85" s="47"/>
      <c r="R85" s="48">
        <f t="shared" si="8"/>
        <v>-8949.097247764194</v>
      </c>
      <c r="S85" s="48"/>
      <c r="T85" s="49">
        <f t="shared" si="9"/>
        <v>-24</v>
      </c>
      <c r="U85" s="49"/>
    </row>
    <row r="86" spans="2:21" ht="13.5">
      <c r="B86" s="36">
        <v>78</v>
      </c>
      <c r="C86" s="46">
        <f t="shared" si="6"/>
        <v>1422906.462394588</v>
      </c>
      <c r="D86" s="46"/>
      <c r="E86" s="36">
        <v>2015</v>
      </c>
      <c r="F86" s="8">
        <v>42477</v>
      </c>
      <c r="G86" s="36" t="s">
        <v>3</v>
      </c>
      <c r="H86" s="47">
        <v>118.91</v>
      </c>
      <c r="I86" s="47"/>
      <c r="J86" s="36">
        <v>23</v>
      </c>
      <c r="K86" s="46">
        <f t="shared" si="5"/>
        <v>42687.19387183763</v>
      </c>
      <c r="L86" s="46"/>
      <c r="M86" s="6">
        <f t="shared" si="7"/>
        <v>1.8559649509494622</v>
      </c>
      <c r="N86" s="36">
        <v>2015</v>
      </c>
      <c r="O86" s="8">
        <v>42477</v>
      </c>
      <c r="P86" s="47">
        <v>119.07</v>
      </c>
      <c r="Q86" s="47"/>
      <c r="R86" s="48">
        <f t="shared" si="8"/>
        <v>-29695.43921519076</v>
      </c>
      <c r="S86" s="48"/>
      <c r="T86" s="49">
        <f t="shared" si="9"/>
        <v>-23</v>
      </c>
      <c r="U86" s="49"/>
    </row>
    <row r="87" spans="2:21" ht="13.5">
      <c r="B87" s="36">
        <v>79</v>
      </c>
      <c r="C87" s="46">
        <f t="shared" si="6"/>
        <v>1393211.0231793972</v>
      </c>
      <c r="D87" s="46"/>
      <c r="E87" s="36">
        <v>2015</v>
      </c>
      <c r="F87" s="8">
        <v>42503</v>
      </c>
      <c r="G87" s="36" t="s">
        <v>3</v>
      </c>
      <c r="H87" s="47">
        <v>119.78</v>
      </c>
      <c r="I87" s="47"/>
      <c r="J87" s="36">
        <v>23</v>
      </c>
      <c r="K87" s="46">
        <f t="shared" si="5"/>
        <v>41796.33069538191</v>
      </c>
      <c r="L87" s="46"/>
      <c r="M87" s="6">
        <f t="shared" si="7"/>
        <v>1.8172317693644309</v>
      </c>
      <c r="N87" s="36">
        <v>2015</v>
      </c>
      <c r="O87" s="8">
        <v>42504</v>
      </c>
      <c r="P87" s="47">
        <v>119.19</v>
      </c>
      <c r="Q87" s="47"/>
      <c r="R87" s="48">
        <f t="shared" si="8"/>
        <v>107216.67439250204</v>
      </c>
      <c r="S87" s="48"/>
      <c r="T87" s="49">
        <f t="shared" si="9"/>
        <v>59.00000000000034</v>
      </c>
      <c r="U87" s="49"/>
    </row>
    <row r="88" spans="2:21" ht="13.5">
      <c r="B88" s="36">
        <v>80</v>
      </c>
      <c r="C88" s="46">
        <f t="shared" si="6"/>
        <v>1500427.6975718993</v>
      </c>
      <c r="D88" s="46"/>
      <c r="E88" s="36">
        <v>2015</v>
      </c>
      <c r="F88" s="8">
        <v>42539</v>
      </c>
      <c r="G88" s="36" t="s">
        <v>3</v>
      </c>
      <c r="H88" s="47">
        <v>123.34</v>
      </c>
      <c r="I88" s="47"/>
      <c r="J88" s="36">
        <v>27</v>
      </c>
      <c r="K88" s="46">
        <f t="shared" si="5"/>
        <v>45012.830927156974</v>
      </c>
      <c r="L88" s="46"/>
      <c r="M88" s="6">
        <f t="shared" si="7"/>
        <v>1.667141886190999</v>
      </c>
      <c r="N88" s="36">
        <v>2015</v>
      </c>
      <c r="O88" s="8">
        <v>42539</v>
      </c>
      <c r="P88" s="47">
        <v>122.82</v>
      </c>
      <c r="Q88" s="47"/>
      <c r="R88" s="48">
        <f t="shared" si="8"/>
        <v>86691.37808193365</v>
      </c>
      <c r="S88" s="48"/>
      <c r="T88" s="49">
        <f t="shared" si="9"/>
        <v>52.00000000000102</v>
      </c>
      <c r="U88" s="49"/>
    </row>
    <row r="89" spans="2:21" ht="13.5">
      <c r="B89" s="36">
        <v>81</v>
      </c>
      <c r="C89" s="46">
        <f t="shared" si="6"/>
        <v>1587119.0756538329</v>
      </c>
      <c r="D89" s="46"/>
      <c r="E89" s="36">
        <v>2015</v>
      </c>
      <c r="F89" s="8">
        <v>42557</v>
      </c>
      <c r="G89" s="36" t="s">
        <v>3</v>
      </c>
      <c r="H89" s="47">
        <v>122.55</v>
      </c>
      <c r="I89" s="47"/>
      <c r="J89" s="36">
        <v>39</v>
      </c>
      <c r="K89" s="46">
        <f t="shared" si="5"/>
        <v>47613.57226961498</v>
      </c>
      <c r="L89" s="46"/>
      <c r="M89" s="6">
        <f t="shared" si="7"/>
        <v>1.2208608274260253</v>
      </c>
      <c r="N89" s="36">
        <v>2015</v>
      </c>
      <c r="O89" s="8">
        <v>42558</v>
      </c>
      <c r="P89" s="47">
        <v>122.58</v>
      </c>
      <c r="Q89" s="47"/>
      <c r="R89" s="48">
        <f t="shared" si="8"/>
        <v>-3662.582482278215</v>
      </c>
      <c r="S89" s="48"/>
      <c r="T89" s="49">
        <f t="shared" si="9"/>
        <v>-39</v>
      </c>
      <c r="U89" s="49"/>
    </row>
    <row r="90" spans="2:21" ht="13.5">
      <c r="B90" s="36">
        <v>82</v>
      </c>
      <c r="C90" s="46">
        <f t="shared" si="6"/>
        <v>1583456.4931715548</v>
      </c>
      <c r="D90" s="46"/>
      <c r="E90" s="36">
        <v>2015</v>
      </c>
      <c r="F90" s="8">
        <v>42602</v>
      </c>
      <c r="G90" s="36" t="s">
        <v>3</v>
      </c>
      <c r="H90" s="47">
        <v>123.85</v>
      </c>
      <c r="I90" s="47"/>
      <c r="J90" s="36">
        <v>31</v>
      </c>
      <c r="K90" s="46">
        <f t="shared" si="5"/>
        <v>47503.69479514664</v>
      </c>
      <c r="L90" s="46"/>
      <c r="M90" s="6">
        <f t="shared" si="7"/>
        <v>1.5323772514563434</v>
      </c>
      <c r="N90" s="36">
        <v>2015</v>
      </c>
      <c r="O90" s="8">
        <v>42603</v>
      </c>
      <c r="P90" s="47">
        <v>123.05</v>
      </c>
      <c r="Q90" s="47"/>
      <c r="R90" s="48">
        <f t="shared" si="8"/>
        <v>122590.18011650704</v>
      </c>
      <c r="S90" s="48"/>
      <c r="T90" s="49">
        <f t="shared" si="9"/>
        <v>79.99999999999972</v>
      </c>
      <c r="U90" s="49"/>
    </row>
    <row r="91" spans="2:21" ht="13.5">
      <c r="B91" s="36">
        <v>83</v>
      </c>
      <c r="C91" s="46">
        <f t="shared" si="6"/>
        <v>1706046.6732880617</v>
      </c>
      <c r="D91" s="46"/>
      <c r="E91" s="36">
        <v>2015</v>
      </c>
      <c r="F91" s="8">
        <v>42631</v>
      </c>
      <c r="G91" s="36" t="s">
        <v>3</v>
      </c>
      <c r="H91" s="47">
        <v>119.67</v>
      </c>
      <c r="I91" s="47"/>
      <c r="J91" s="36">
        <v>75</v>
      </c>
      <c r="K91" s="46">
        <f t="shared" si="5"/>
        <v>51181.40019864185</v>
      </c>
      <c r="L91" s="46"/>
      <c r="M91" s="6">
        <f t="shared" si="7"/>
        <v>0.6824186693152247</v>
      </c>
      <c r="N91" s="36">
        <v>2015</v>
      </c>
      <c r="O91" s="8">
        <v>42631</v>
      </c>
      <c r="P91" s="47">
        <v>119.5</v>
      </c>
      <c r="Q91" s="47"/>
      <c r="R91" s="48">
        <f t="shared" si="8"/>
        <v>11601.117378358935</v>
      </c>
      <c r="S91" s="48"/>
      <c r="T91" s="49">
        <f t="shared" si="9"/>
        <v>17.00000000000017</v>
      </c>
      <c r="U91" s="49"/>
    </row>
    <row r="92" spans="2:21" ht="13.5">
      <c r="B92" s="36">
        <v>84</v>
      </c>
      <c r="C92" s="46">
        <f t="shared" si="6"/>
        <v>1717647.7906664207</v>
      </c>
      <c r="D92" s="46"/>
      <c r="E92" s="36">
        <v>2015</v>
      </c>
      <c r="F92" s="8">
        <v>42645</v>
      </c>
      <c r="G92" s="36" t="s">
        <v>4</v>
      </c>
      <c r="H92" s="47">
        <v>119.94</v>
      </c>
      <c r="I92" s="47"/>
      <c r="J92" s="36">
        <v>18</v>
      </c>
      <c r="K92" s="46">
        <f t="shared" si="5"/>
        <v>51529.433719992616</v>
      </c>
      <c r="L92" s="46"/>
      <c r="M92" s="6">
        <f t="shared" si="7"/>
        <v>2.8627463177773675</v>
      </c>
      <c r="N92" s="36">
        <v>2015</v>
      </c>
      <c r="O92" s="8">
        <v>42645</v>
      </c>
      <c r="P92" s="47">
        <v>119.91</v>
      </c>
      <c r="Q92" s="47"/>
      <c r="R92" s="48">
        <f t="shared" si="8"/>
        <v>-8588.238953332428</v>
      </c>
      <c r="S92" s="48"/>
      <c r="T92" s="49">
        <f t="shared" si="9"/>
        <v>-18</v>
      </c>
      <c r="U92" s="49"/>
    </row>
    <row r="93" spans="2:21" ht="13.5">
      <c r="B93" s="36">
        <v>85</v>
      </c>
      <c r="C93" s="46">
        <f t="shared" si="6"/>
        <v>1709059.5517130883</v>
      </c>
      <c r="D93" s="46"/>
      <c r="E93" s="36">
        <v>2015</v>
      </c>
      <c r="F93" s="8">
        <v>42672</v>
      </c>
      <c r="G93" s="36" t="s">
        <v>4</v>
      </c>
      <c r="H93" s="47">
        <v>120.83</v>
      </c>
      <c r="I93" s="47"/>
      <c r="J93" s="36">
        <v>22</v>
      </c>
      <c r="K93" s="46">
        <f t="shared" si="5"/>
        <v>51271.786551392644</v>
      </c>
      <c r="L93" s="46"/>
      <c r="M93" s="6">
        <f t="shared" si="7"/>
        <v>2.3305357523360293</v>
      </c>
      <c r="N93" s="36">
        <v>2015</v>
      </c>
      <c r="O93" s="8">
        <v>42673</v>
      </c>
      <c r="P93" s="47">
        <v>121.2</v>
      </c>
      <c r="Q93" s="47"/>
      <c r="R93" s="48">
        <f t="shared" si="8"/>
        <v>86229.82283643415</v>
      </c>
      <c r="S93" s="48"/>
      <c r="T93" s="49">
        <f t="shared" si="9"/>
        <v>37.000000000000455</v>
      </c>
      <c r="U93" s="49"/>
    </row>
    <row r="94" spans="2:21" ht="13.5">
      <c r="B94" s="36">
        <v>86</v>
      </c>
      <c r="C94" s="46">
        <f t="shared" si="6"/>
        <v>1795289.3745495225</v>
      </c>
      <c r="D94" s="46"/>
      <c r="E94" s="36">
        <v>2015</v>
      </c>
      <c r="F94" s="8">
        <v>42726</v>
      </c>
      <c r="G94" s="36" t="s">
        <v>3</v>
      </c>
      <c r="H94" s="47">
        <v>121.17</v>
      </c>
      <c r="I94" s="47"/>
      <c r="J94" s="36">
        <v>14</v>
      </c>
      <c r="K94" s="46">
        <f t="shared" si="5"/>
        <v>53858.681236485674</v>
      </c>
      <c r="L94" s="46"/>
      <c r="M94" s="6">
        <f t="shared" si="7"/>
        <v>3.847048659748977</v>
      </c>
      <c r="N94" s="36">
        <v>2015</v>
      </c>
      <c r="O94" s="8">
        <v>42726</v>
      </c>
      <c r="P94" s="47">
        <v>121.07</v>
      </c>
      <c r="Q94" s="47"/>
      <c r="R94" s="48">
        <f t="shared" si="8"/>
        <v>38470.48659749305</v>
      </c>
      <c r="S94" s="48"/>
      <c r="T94" s="49">
        <f t="shared" si="9"/>
        <v>10.000000000000853</v>
      </c>
      <c r="U94" s="49"/>
    </row>
    <row r="95" spans="2:21" ht="13.5">
      <c r="B95" s="36">
        <v>87</v>
      </c>
      <c r="C95" s="46">
        <f t="shared" si="6"/>
        <v>1833759.8611470156</v>
      </c>
      <c r="D95" s="46"/>
      <c r="E95" s="36">
        <v>2015</v>
      </c>
      <c r="F95" s="8">
        <v>42727</v>
      </c>
      <c r="G95" s="36" t="s">
        <v>3</v>
      </c>
      <c r="H95" s="47">
        <v>120.84</v>
      </c>
      <c r="I95" s="47"/>
      <c r="J95" s="36">
        <v>18</v>
      </c>
      <c r="K95" s="46">
        <f t="shared" si="5"/>
        <v>55012.79583441046</v>
      </c>
      <c r="L95" s="46"/>
      <c r="M95" s="6">
        <f t="shared" si="7"/>
        <v>3.0562664352450257</v>
      </c>
      <c r="N95" s="36">
        <v>2015</v>
      </c>
      <c r="O95" s="8">
        <v>42728</v>
      </c>
      <c r="P95" s="47">
        <v>120.93</v>
      </c>
      <c r="Q95" s="47"/>
      <c r="R95" s="48">
        <f t="shared" si="8"/>
        <v>-27506.39791720627</v>
      </c>
      <c r="S95" s="48"/>
      <c r="T95" s="49">
        <f t="shared" si="9"/>
        <v>-18</v>
      </c>
      <c r="U95" s="49"/>
    </row>
    <row r="96" spans="2:21" ht="13.5">
      <c r="B96" s="36">
        <v>88</v>
      </c>
      <c r="C96" s="46">
        <f t="shared" si="6"/>
        <v>1806253.4632298094</v>
      </c>
      <c r="D96" s="46"/>
      <c r="E96" s="36">
        <v>2016</v>
      </c>
      <c r="F96" s="8">
        <v>42391</v>
      </c>
      <c r="G96" s="36" t="s">
        <v>4</v>
      </c>
      <c r="H96" s="47">
        <v>117.81</v>
      </c>
      <c r="I96" s="47"/>
      <c r="J96" s="36">
        <v>57</v>
      </c>
      <c r="K96" s="46">
        <f t="shared" si="5"/>
        <v>54187.60389689428</v>
      </c>
      <c r="L96" s="46"/>
      <c r="M96" s="6">
        <f t="shared" si="7"/>
        <v>0.9506597174893734</v>
      </c>
      <c r="N96" s="36">
        <v>2016</v>
      </c>
      <c r="O96" s="8">
        <v>42391</v>
      </c>
      <c r="P96" s="47">
        <v>117.93</v>
      </c>
      <c r="Q96" s="47"/>
      <c r="R96" s="48">
        <f t="shared" si="8"/>
        <v>11407.916609872913</v>
      </c>
      <c r="S96" s="48"/>
      <c r="T96" s="49">
        <f t="shared" si="9"/>
        <v>12.000000000000455</v>
      </c>
      <c r="U96" s="49"/>
    </row>
    <row r="97" spans="2:21" ht="13.5">
      <c r="B97" s="36">
        <v>89</v>
      </c>
      <c r="C97" s="46">
        <f t="shared" si="6"/>
        <v>1817661.3798396823</v>
      </c>
      <c r="D97" s="46"/>
      <c r="E97" s="36">
        <v>2016</v>
      </c>
      <c r="F97" s="8">
        <v>42405</v>
      </c>
      <c r="G97" s="36" t="s">
        <v>3</v>
      </c>
      <c r="H97" s="47">
        <v>116.82</v>
      </c>
      <c r="I97" s="47"/>
      <c r="J97" s="36">
        <v>62</v>
      </c>
      <c r="K97" s="46">
        <f t="shared" si="5"/>
        <v>54529.841395190466</v>
      </c>
      <c r="L97" s="46"/>
      <c r="M97" s="6">
        <f t="shared" si="7"/>
        <v>0.8795135708901688</v>
      </c>
      <c r="N97" s="36">
        <v>2016</v>
      </c>
      <c r="O97" s="8">
        <v>42408</v>
      </c>
      <c r="P97" s="47">
        <v>117.01</v>
      </c>
      <c r="Q97" s="47"/>
      <c r="R97" s="48">
        <f t="shared" si="8"/>
        <v>-16710.757846914257</v>
      </c>
      <c r="S97" s="48"/>
      <c r="T97" s="49">
        <f t="shared" si="9"/>
        <v>-62</v>
      </c>
      <c r="U97" s="49"/>
    </row>
    <row r="98" spans="2:21" ht="13.5">
      <c r="B98" s="36">
        <v>90</v>
      </c>
      <c r="C98" s="46">
        <f t="shared" si="6"/>
        <v>1800950.621992768</v>
      </c>
      <c r="D98" s="46"/>
      <c r="E98" s="36">
        <v>2016</v>
      </c>
      <c r="F98" s="8">
        <v>42433</v>
      </c>
      <c r="G98" s="36" t="s">
        <v>3</v>
      </c>
      <c r="H98" s="47">
        <v>113.53</v>
      </c>
      <c r="I98" s="47"/>
      <c r="J98" s="36">
        <v>69</v>
      </c>
      <c r="K98" s="46">
        <f t="shared" si="5"/>
        <v>54028.51865978304</v>
      </c>
      <c r="L98" s="46"/>
      <c r="M98" s="6">
        <f t="shared" si="7"/>
        <v>0.7830220095620731</v>
      </c>
      <c r="N98" s="36">
        <v>2016</v>
      </c>
      <c r="O98" s="8">
        <v>42433</v>
      </c>
      <c r="P98" s="47">
        <v>114.01</v>
      </c>
      <c r="Q98" s="47"/>
      <c r="R98" s="48">
        <f t="shared" si="8"/>
        <v>-37585.05645897982</v>
      </c>
      <c r="S98" s="48"/>
      <c r="T98" s="49">
        <f t="shared" si="9"/>
        <v>-69</v>
      </c>
      <c r="U98" s="49"/>
    </row>
    <row r="99" spans="2:21" ht="13.5">
      <c r="B99" s="36">
        <v>91</v>
      </c>
      <c r="C99" s="46">
        <f t="shared" si="6"/>
        <v>1763365.5655337882</v>
      </c>
      <c r="D99" s="46"/>
      <c r="E99" s="36">
        <v>2016</v>
      </c>
      <c r="F99" s="8">
        <v>42436</v>
      </c>
      <c r="G99" s="36" t="s">
        <v>3</v>
      </c>
      <c r="H99" s="47">
        <v>113.48</v>
      </c>
      <c r="I99" s="47"/>
      <c r="J99" s="36">
        <v>22</v>
      </c>
      <c r="K99" s="46">
        <f t="shared" si="5"/>
        <v>52900.96696601364</v>
      </c>
      <c r="L99" s="46"/>
      <c r="M99" s="6">
        <f t="shared" si="7"/>
        <v>2.4045894075460748</v>
      </c>
      <c r="N99" s="36">
        <v>2016</v>
      </c>
      <c r="O99" s="8">
        <v>42438</v>
      </c>
      <c r="P99" s="47">
        <v>112.72</v>
      </c>
      <c r="Q99" s="47"/>
      <c r="R99" s="48">
        <f t="shared" si="8"/>
        <v>182748.79497350293</v>
      </c>
      <c r="S99" s="48"/>
      <c r="T99" s="49">
        <f t="shared" si="9"/>
        <v>76.00000000000051</v>
      </c>
      <c r="U99" s="49"/>
    </row>
    <row r="100" spans="2:21" ht="13.5">
      <c r="B100" s="36">
        <v>92</v>
      </c>
      <c r="C100" s="46">
        <f t="shared" si="6"/>
        <v>1946114.360507291</v>
      </c>
      <c r="D100" s="46"/>
      <c r="E100" s="36">
        <v>2016</v>
      </c>
      <c r="F100" s="8">
        <v>42450</v>
      </c>
      <c r="G100" s="36" t="s">
        <v>4</v>
      </c>
      <c r="H100" s="47">
        <v>111.85</v>
      </c>
      <c r="I100" s="47"/>
      <c r="J100" s="36">
        <v>29</v>
      </c>
      <c r="K100" s="46">
        <f t="shared" si="5"/>
        <v>58383.43081521873</v>
      </c>
      <c r="L100" s="46"/>
      <c r="M100" s="6">
        <f t="shared" si="7"/>
        <v>2.013221752248922</v>
      </c>
      <c r="N100" s="36">
        <v>2016</v>
      </c>
      <c r="O100" s="8">
        <v>42451</v>
      </c>
      <c r="P100" s="47">
        <v>111.82</v>
      </c>
      <c r="Q100" s="47"/>
      <c r="R100" s="48">
        <f t="shared" si="8"/>
        <v>-6039.665256746995</v>
      </c>
      <c r="S100" s="48"/>
      <c r="T100" s="49">
        <f t="shared" si="9"/>
        <v>-29</v>
      </c>
      <c r="U100" s="49"/>
    </row>
    <row r="101" spans="2:21" ht="13.5">
      <c r="B101" s="36">
        <v>93</v>
      </c>
      <c r="C101" s="46">
        <f t="shared" si="6"/>
        <v>1940074.695250544</v>
      </c>
      <c r="D101" s="46"/>
      <c r="E101" s="36">
        <v>2016</v>
      </c>
      <c r="F101" s="8"/>
      <c r="G101" s="36" t="s">
        <v>3</v>
      </c>
      <c r="H101" s="47"/>
      <c r="I101" s="47"/>
      <c r="J101" s="36"/>
      <c r="K101" s="46">
        <f t="shared" si="5"/>
      </c>
      <c r="L101" s="46"/>
      <c r="M101" s="6">
        <f t="shared" si="7"/>
      </c>
      <c r="N101" s="36"/>
      <c r="O101" s="8"/>
      <c r="P101" s="47"/>
      <c r="Q101" s="47"/>
      <c r="R101" s="48">
        <f t="shared" si="8"/>
      </c>
      <c r="S101" s="48"/>
      <c r="T101" s="49">
        <f t="shared" si="9"/>
      </c>
      <c r="U101" s="49"/>
    </row>
    <row r="102" spans="2:21" ht="13.5">
      <c r="B102" s="36">
        <v>94</v>
      </c>
      <c r="C102" s="46">
        <f t="shared" si="6"/>
      </c>
      <c r="D102" s="46"/>
      <c r="E102" s="36"/>
      <c r="F102" s="8"/>
      <c r="G102" s="36" t="s">
        <v>3</v>
      </c>
      <c r="H102" s="47"/>
      <c r="I102" s="47"/>
      <c r="J102" s="36"/>
      <c r="K102" s="46">
        <f t="shared" si="5"/>
      </c>
      <c r="L102" s="46"/>
      <c r="M102" s="6">
        <f t="shared" si="7"/>
      </c>
      <c r="N102" s="36"/>
      <c r="O102" s="8"/>
      <c r="P102" s="47"/>
      <c r="Q102" s="47"/>
      <c r="R102" s="48">
        <f t="shared" si="8"/>
      </c>
      <c r="S102" s="48"/>
      <c r="T102" s="49">
        <f t="shared" si="9"/>
      </c>
      <c r="U102" s="49"/>
    </row>
    <row r="103" spans="2:21" ht="13.5">
      <c r="B103" s="36">
        <v>95</v>
      </c>
      <c r="C103" s="46">
        <f t="shared" si="6"/>
      </c>
      <c r="D103" s="46"/>
      <c r="E103" s="36"/>
      <c r="F103" s="8"/>
      <c r="G103" s="36" t="s">
        <v>3</v>
      </c>
      <c r="H103" s="47"/>
      <c r="I103" s="47"/>
      <c r="J103" s="36"/>
      <c r="K103" s="46">
        <f t="shared" si="5"/>
      </c>
      <c r="L103" s="46"/>
      <c r="M103" s="6">
        <f t="shared" si="7"/>
      </c>
      <c r="N103" s="36"/>
      <c r="O103" s="8"/>
      <c r="P103" s="47"/>
      <c r="Q103" s="47"/>
      <c r="R103" s="48">
        <f t="shared" si="8"/>
      </c>
      <c r="S103" s="48"/>
      <c r="T103" s="49">
        <f t="shared" si="9"/>
      </c>
      <c r="U103" s="49"/>
    </row>
    <row r="104" spans="2:21" ht="13.5">
      <c r="B104" s="36">
        <v>96</v>
      </c>
      <c r="C104" s="46">
        <f t="shared" si="6"/>
      </c>
      <c r="D104" s="46"/>
      <c r="E104" s="36"/>
      <c r="F104" s="8"/>
      <c r="G104" s="36" t="s">
        <v>4</v>
      </c>
      <c r="H104" s="47"/>
      <c r="I104" s="47"/>
      <c r="J104" s="36"/>
      <c r="K104" s="46">
        <f t="shared" si="5"/>
      </c>
      <c r="L104" s="46"/>
      <c r="M104" s="6">
        <f t="shared" si="7"/>
      </c>
      <c r="N104" s="36"/>
      <c r="O104" s="8"/>
      <c r="P104" s="47"/>
      <c r="Q104" s="47"/>
      <c r="R104" s="48">
        <f t="shared" si="8"/>
      </c>
      <c r="S104" s="48"/>
      <c r="T104" s="49">
        <f t="shared" si="9"/>
      </c>
      <c r="U104" s="49"/>
    </row>
    <row r="105" spans="2:21" ht="13.5">
      <c r="B105" s="36">
        <v>97</v>
      </c>
      <c r="C105" s="46">
        <f t="shared" si="6"/>
      </c>
      <c r="D105" s="46"/>
      <c r="E105" s="36"/>
      <c r="F105" s="8"/>
      <c r="G105" s="36" t="s">
        <v>3</v>
      </c>
      <c r="H105" s="47"/>
      <c r="I105" s="47"/>
      <c r="J105" s="36"/>
      <c r="K105" s="46">
        <f t="shared" si="5"/>
      </c>
      <c r="L105" s="46"/>
      <c r="M105" s="6">
        <f t="shared" si="7"/>
      </c>
      <c r="N105" s="36"/>
      <c r="O105" s="8"/>
      <c r="P105" s="47"/>
      <c r="Q105" s="47"/>
      <c r="R105" s="48">
        <f t="shared" si="8"/>
      </c>
      <c r="S105" s="48"/>
      <c r="T105" s="49">
        <f t="shared" si="9"/>
      </c>
      <c r="U105" s="49"/>
    </row>
    <row r="106" spans="2:21" ht="13.5">
      <c r="B106" s="36">
        <v>98</v>
      </c>
      <c r="C106" s="46">
        <f t="shared" si="6"/>
      </c>
      <c r="D106" s="46"/>
      <c r="E106" s="36"/>
      <c r="F106" s="8"/>
      <c r="G106" s="36" t="s">
        <v>4</v>
      </c>
      <c r="H106" s="47"/>
      <c r="I106" s="47"/>
      <c r="J106" s="36"/>
      <c r="K106" s="46">
        <f t="shared" si="5"/>
      </c>
      <c r="L106" s="46"/>
      <c r="M106" s="6">
        <f t="shared" si="7"/>
      </c>
      <c r="N106" s="36"/>
      <c r="O106" s="8"/>
      <c r="P106" s="47"/>
      <c r="Q106" s="47"/>
      <c r="R106" s="48">
        <f t="shared" si="8"/>
      </c>
      <c r="S106" s="48"/>
      <c r="T106" s="49">
        <f t="shared" si="9"/>
      </c>
      <c r="U106" s="49"/>
    </row>
    <row r="107" spans="2:21" ht="13.5">
      <c r="B107" s="36">
        <v>99</v>
      </c>
      <c r="C107" s="46">
        <f t="shared" si="6"/>
      </c>
      <c r="D107" s="46"/>
      <c r="E107" s="36"/>
      <c r="F107" s="8"/>
      <c r="G107" s="36" t="s">
        <v>4</v>
      </c>
      <c r="H107" s="47"/>
      <c r="I107" s="47"/>
      <c r="J107" s="36"/>
      <c r="K107" s="46">
        <f t="shared" si="5"/>
      </c>
      <c r="L107" s="46"/>
      <c r="M107" s="6">
        <f t="shared" si="7"/>
      </c>
      <c r="N107" s="36"/>
      <c r="O107" s="8"/>
      <c r="P107" s="47"/>
      <c r="Q107" s="47"/>
      <c r="R107" s="48">
        <f t="shared" si="8"/>
      </c>
      <c r="S107" s="48"/>
      <c r="T107" s="49">
        <f t="shared" si="9"/>
      </c>
      <c r="U107" s="49"/>
    </row>
    <row r="108" spans="2:21" ht="13.5">
      <c r="B108" s="36">
        <v>100</v>
      </c>
      <c r="C108" s="46">
        <f t="shared" si="6"/>
      </c>
      <c r="D108" s="46"/>
      <c r="E108" s="36"/>
      <c r="F108" s="8"/>
      <c r="G108" s="36" t="s">
        <v>3</v>
      </c>
      <c r="H108" s="47"/>
      <c r="I108" s="47"/>
      <c r="J108" s="36"/>
      <c r="K108" s="46">
        <f t="shared" si="5"/>
      </c>
      <c r="L108" s="46"/>
      <c r="M108" s="6">
        <f t="shared" si="7"/>
      </c>
      <c r="N108" s="36"/>
      <c r="O108" s="8"/>
      <c r="P108" s="47"/>
      <c r="Q108" s="47"/>
      <c r="R108" s="48">
        <f t="shared" si="8"/>
      </c>
      <c r="S108" s="48"/>
      <c r="T108" s="49">
        <f t="shared" si="9"/>
      </c>
      <c r="U108" s="4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32" operator="equal" stopIfTrue="1">
      <formula>"買"</formula>
    </cfRule>
    <cfRule type="cellIs" priority="2"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5" dxfId="32" operator="equal" stopIfTrue="1">
      <formula>"買"</formula>
    </cfRule>
    <cfRule type="cellIs" priority="6" dxfId="33" operator="equal" stopIfTrue="1">
      <formula>"売"</formula>
    </cfRule>
  </conditionalFormatting>
  <conditionalFormatting sqref="G13">
    <cfRule type="cellIs" priority="3" dxfId="32" operator="equal" stopIfTrue="1">
      <formula>"買"</formula>
    </cfRule>
    <cfRule type="cellIs" priority="4"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J10" sqref="J10"/>
    </sheetView>
  </sheetViews>
  <sheetFormatPr defaultColWidth="9.00390625" defaultRowHeight="13.5"/>
  <cols>
    <col min="1" max="1" width="7.50390625" style="35" customWidth="1"/>
    <col min="2" max="2" width="8.125" style="0" customWidth="1"/>
  </cols>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7">
      <selection activeCell="A22" sqref="A22:J29"/>
    </sheetView>
  </sheetViews>
  <sheetFormatPr defaultColWidth="9.00390625" defaultRowHeight="13.5"/>
  <sheetData>
    <row r="1" ht="13.5">
      <c r="A1" t="s">
        <v>0</v>
      </c>
    </row>
    <row r="2" spans="1:10" ht="13.5">
      <c r="A2" s="81"/>
      <c r="B2" s="82"/>
      <c r="C2" s="82"/>
      <c r="D2" s="82"/>
      <c r="E2" s="82"/>
      <c r="F2" s="82"/>
      <c r="G2" s="82"/>
      <c r="H2" s="82"/>
      <c r="I2" s="82"/>
      <c r="J2" s="82"/>
    </row>
    <row r="3" spans="1:10" ht="13.5">
      <c r="A3" s="82"/>
      <c r="B3" s="82"/>
      <c r="C3" s="82"/>
      <c r="D3" s="82"/>
      <c r="E3" s="82"/>
      <c r="F3" s="82"/>
      <c r="G3" s="82"/>
      <c r="H3" s="82"/>
      <c r="I3" s="82"/>
      <c r="J3" s="82"/>
    </row>
    <row r="4" spans="1:10" ht="13.5">
      <c r="A4" s="82"/>
      <c r="B4" s="82"/>
      <c r="C4" s="82"/>
      <c r="D4" s="82"/>
      <c r="E4" s="82"/>
      <c r="F4" s="82"/>
      <c r="G4" s="82"/>
      <c r="H4" s="82"/>
      <c r="I4" s="82"/>
      <c r="J4" s="82"/>
    </row>
    <row r="5" spans="1:10" ht="13.5">
      <c r="A5" s="82"/>
      <c r="B5" s="82"/>
      <c r="C5" s="82"/>
      <c r="D5" s="82"/>
      <c r="E5" s="82"/>
      <c r="F5" s="82"/>
      <c r="G5" s="82"/>
      <c r="H5" s="82"/>
      <c r="I5" s="82"/>
      <c r="J5" s="82"/>
    </row>
    <row r="6" spans="1:10" ht="13.5">
      <c r="A6" s="82"/>
      <c r="B6" s="82"/>
      <c r="C6" s="82"/>
      <c r="D6" s="82"/>
      <c r="E6" s="82"/>
      <c r="F6" s="82"/>
      <c r="G6" s="82"/>
      <c r="H6" s="82"/>
      <c r="I6" s="82"/>
      <c r="J6" s="82"/>
    </row>
    <row r="7" spans="1:10" ht="13.5">
      <c r="A7" s="82"/>
      <c r="B7" s="82"/>
      <c r="C7" s="82"/>
      <c r="D7" s="82"/>
      <c r="E7" s="82"/>
      <c r="F7" s="82"/>
      <c r="G7" s="82"/>
      <c r="H7" s="82"/>
      <c r="I7" s="82"/>
      <c r="J7" s="82"/>
    </row>
    <row r="8" spans="1:10" ht="13.5">
      <c r="A8" s="82"/>
      <c r="B8" s="82"/>
      <c r="C8" s="82"/>
      <c r="D8" s="82"/>
      <c r="E8" s="82"/>
      <c r="F8" s="82"/>
      <c r="G8" s="82"/>
      <c r="H8" s="82"/>
      <c r="I8" s="82"/>
      <c r="J8" s="82"/>
    </row>
    <row r="9" spans="1:10" ht="13.5">
      <c r="A9" s="82"/>
      <c r="B9" s="82"/>
      <c r="C9" s="82"/>
      <c r="D9" s="82"/>
      <c r="E9" s="82"/>
      <c r="F9" s="82"/>
      <c r="G9" s="82"/>
      <c r="H9" s="82"/>
      <c r="I9" s="82"/>
      <c r="J9" s="82"/>
    </row>
    <row r="11" ht="13.5">
      <c r="A11" t="s">
        <v>1</v>
      </c>
    </row>
    <row r="12" spans="1:10" ht="13.5">
      <c r="A12" s="83" t="s">
        <v>48</v>
      </c>
      <c r="B12" s="84"/>
      <c r="C12" s="84"/>
      <c r="D12" s="84"/>
      <c r="E12" s="84"/>
      <c r="F12" s="84"/>
      <c r="G12" s="84"/>
      <c r="H12" s="84"/>
      <c r="I12" s="84"/>
      <c r="J12" s="84"/>
    </row>
    <row r="13" spans="1:10" ht="13.5">
      <c r="A13" s="84"/>
      <c r="B13" s="84"/>
      <c r="C13" s="84"/>
      <c r="D13" s="84"/>
      <c r="E13" s="84"/>
      <c r="F13" s="84"/>
      <c r="G13" s="84"/>
      <c r="H13" s="84"/>
      <c r="I13" s="84"/>
      <c r="J13" s="84"/>
    </row>
    <row r="14" spans="1:10" ht="13.5">
      <c r="A14" s="84"/>
      <c r="B14" s="84"/>
      <c r="C14" s="84"/>
      <c r="D14" s="84"/>
      <c r="E14" s="84"/>
      <c r="F14" s="84"/>
      <c r="G14" s="84"/>
      <c r="H14" s="84"/>
      <c r="I14" s="84"/>
      <c r="J14" s="84"/>
    </row>
    <row r="15" spans="1:10" ht="13.5">
      <c r="A15" s="84"/>
      <c r="B15" s="84"/>
      <c r="C15" s="84"/>
      <c r="D15" s="84"/>
      <c r="E15" s="84"/>
      <c r="F15" s="84"/>
      <c r="G15" s="84"/>
      <c r="H15" s="84"/>
      <c r="I15" s="84"/>
      <c r="J15" s="84"/>
    </row>
    <row r="16" spans="1:10" ht="13.5">
      <c r="A16" s="84"/>
      <c r="B16" s="84"/>
      <c r="C16" s="84"/>
      <c r="D16" s="84"/>
      <c r="E16" s="84"/>
      <c r="F16" s="84"/>
      <c r="G16" s="84"/>
      <c r="H16" s="84"/>
      <c r="I16" s="84"/>
      <c r="J16" s="84"/>
    </row>
    <row r="17" spans="1:10" ht="13.5">
      <c r="A17" s="84"/>
      <c r="B17" s="84"/>
      <c r="C17" s="84"/>
      <c r="D17" s="84"/>
      <c r="E17" s="84"/>
      <c r="F17" s="84"/>
      <c r="G17" s="84"/>
      <c r="H17" s="84"/>
      <c r="I17" s="84"/>
      <c r="J17" s="84"/>
    </row>
    <row r="18" spans="1:10" ht="13.5">
      <c r="A18" s="84"/>
      <c r="B18" s="84"/>
      <c r="C18" s="84"/>
      <c r="D18" s="84"/>
      <c r="E18" s="84"/>
      <c r="F18" s="84"/>
      <c r="G18" s="84"/>
      <c r="H18" s="84"/>
      <c r="I18" s="84"/>
      <c r="J18" s="84"/>
    </row>
    <row r="19" spans="1:10" ht="13.5">
      <c r="A19" s="84"/>
      <c r="B19" s="84"/>
      <c r="C19" s="84"/>
      <c r="D19" s="84"/>
      <c r="E19" s="84"/>
      <c r="F19" s="84"/>
      <c r="G19" s="84"/>
      <c r="H19" s="84"/>
      <c r="I19" s="84"/>
      <c r="J19" s="84"/>
    </row>
    <row r="21" ht="13.5">
      <c r="A21" t="s">
        <v>2</v>
      </c>
    </row>
    <row r="22" spans="1:10" ht="13.5">
      <c r="A22" s="85" t="s">
        <v>49</v>
      </c>
      <c r="B22" s="85"/>
      <c r="C22" s="85"/>
      <c r="D22" s="85"/>
      <c r="E22" s="85"/>
      <c r="F22" s="85"/>
      <c r="G22" s="85"/>
      <c r="H22" s="85"/>
      <c r="I22" s="85"/>
      <c r="J22" s="85"/>
    </row>
    <row r="23" spans="1:10" ht="13.5">
      <c r="A23" s="85"/>
      <c r="B23" s="85"/>
      <c r="C23" s="85"/>
      <c r="D23" s="85"/>
      <c r="E23" s="85"/>
      <c r="F23" s="85"/>
      <c r="G23" s="85"/>
      <c r="H23" s="85"/>
      <c r="I23" s="85"/>
      <c r="J23" s="85"/>
    </row>
    <row r="24" spans="1:10" ht="13.5">
      <c r="A24" s="85"/>
      <c r="B24" s="85"/>
      <c r="C24" s="85"/>
      <c r="D24" s="85"/>
      <c r="E24" s="85"/>
      <c r="F24" s="85"/>
      <c r="G24" s="85"/>
      <c r="H24" s="85"/>
      <c r="I24" s="85"/>
      <c r="J24" s="85"/>
    </row>
    <row r="25" spans="1:10" ht="13.5">
      <c r="A25" s="85"/>
      <c r="B25" s="85"/>
      <c r="C25" s="85"/>
      <c r="D25" s="85"/>
      <c r="E25" s="85"/>
      <c r="F25" s="85"/>
      <c r="G25" s="85"/>
      <c r="H25" s="85"/>
      <c r="I25" s="85"/>
      <c r="J25" s="85"/>
    </row>
    <row r="26" spans="1:10" ht="13.5">
      <c r="A26" s="85"/>
      <c r="B26" s="85"/>
      <c r="C26" s="85"/>
      <c r="D26" s="85"/>
      <c r="E26" s="85"/>
      <c r="F26" s="85"/>
      <c r="G26" s="85"/>
      <c r="H26" s="85"/>
      <c r="I26" s="85"/>
      <c r="J26" s="85"/>
    </row>
    <row r="27" spans="1:10" ht="13.5">
      <c r="A27" s="85"/>
      <c r="B27" s="85"/>
      <c r="C27" s="85"/>
      <c r="D27" s="85"/>
      <c r="E27" s="85"/>
      <c r="F27" s="85"/>
      <c r="G27" s="85"/>
      <c r="H27" s="85"/>
      <c r="I27" s="85"/>
      <c r="J27" s="85"/>
    </row>
    <row r="28" spans="1:10" ht="13.5">
      <c r="A28" s="85"/>
      <c r="B28" s="85"/>
      <c r="C28" s="85"/>
      <c r="D28" s="85"/>
      <c r="E28" s="85"/>
      <c r="F28" s="85"/>
      <c r="G28" s="85"/>
      <c r="H28" s="85"/>
      <c r="I28" s="85"/>
      <c r="J28" s="85"/>
    </row>
    <row r="29" spans="1:10" ht="13.5">
      <c r="A29" s="85"/>
      <c r="B29" s="85"/>
      <c r="C29" s="85"/>
      <c r="D29" s="85"/>
      <c r="E29" s="85"/>
      <c r="F29" s="85"/>
      <c r="G29" s="85"/>
      <c r="H29" s="85"/>
      <c r="I29" s="85"/>
      <c r="J29" s="85"/>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F6" sqref="F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c r="D5" s="29"/>
      <c r="E5" s="33"/>
      <c r="F5" s="29"/>
      <c r="G5" s="33"/>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9" sqref="R9:S9"/>
    </sheetView>
  </sheetViews>
  <sheetFormatPr defaultColWidth="9.00390625" defaultRowHeight="13.5"/>
  <cols>
    <col min="1" max="1" width="2.875" style="0" customWidth="1"/>
    <col min="2" max="18" width="6.625" style="0" customWidth="1"/>
    <col min="22" max="22" width="10.875" style="23" bestFit="1" customWidth="1"/>
  </cols>
  <sheetData>
    <row r="2" spans="2:20" ht="13.5">
      <c r="B2" s="62" t="s">
        <v>5</v>
      </c>
      <c r="C2" s="62"/>
      <c r="D2" s="77"/>
      <c r="E2" s="77"/>
      <c r="F2" s="62" t="s">
        <v>6</v>
      </c>
      <c r="G2" s="62"/>
      <c r="H2" s="77" t="s">
        <v>36</v>
      </c>
      <c r="I2" s="77"/>
      <c r="J2" s="62" t="s">
        <v>7</v>
      </c>
      <c r="K2" s="62"/>
      <c r="L2" s="78">
        <f>C9</f>
        <v>1000000</v>
      </c>
      <c r="M2" s="77"/>
      <c r="N2" s="62" t="s">
        <v>8</v>
      </c>
      <c r="O2" s="62"/>
      <c r="P2" s="78" t="e">
        <f>C108+R108</f>
        <v>#VALUE!</v>
      </c>
      <c r="Q2" s="77"/>
      <c r="R2" s="1"/>
      <c r="S2" s="1"/>
      <c r="T2" s="1"/>
    </row>
    <row r="3" spans="2:19" ht="57" customHeight="1">
      <c r="B3" s="62" t="s">
        <v>9</v>
      </c>
      <c r="C3" s="62"/>
      <c r="D3" s="79" t="s">
        <v>38</v>
      </c>
      <c r="E3" s="79"/>
      <c r="F3" s="79"/>
      <c r="G3" s="79"/>
      <c r="H3" s="79"/>
      <c r="I3" s="79"/>
      <c r="J3" s="62" t="s">
        <v>10</v>
      </c>
      <c r="K3" s="62"/>
      <c r="L3" s="79" t="s">
        <v>35</v>
      </c>
      <c r="M3" s="80"/>
      <c r="N3" s="80"/>
      <c r="O3" s="80"/>
      <c r="P3" s="80"/>
      <c r="Q3" s="80"/>
      <c r="R3" s="1"/>
      <c r="S3" s="1"/>
    </row>
    <row r="4" spans="2:20" ht="13.5">
      <c r="B4" s="62" t="s">
        <v>11</v>
      </c>
      <c r="C4" s="62"/>
      <c r="D4" s="60">
        <f>SUM($R$9:$S$993)</f>
        <v>0</v>
      </c>
      <c r="E4" s="60"/>
      <c r="F4" s="62" t="s">
        <v>12</v>
      </c>
      <c r="G4" s="62"/>
      <c r="H4" s="76">
        <f>SUM($T$9:$U$108)</f>
        <v>0</v>
      </c>
      <c r="I4" s="77"/>
      <c r="J4" s="59" t="s">
        <v>13</v>
      </c>
      <c r="K4" s="59"/>
      <c r="L4" s="78">
        <f>MAX($C$9:$D$990)-C9</f>
        <v>0</v>
      </c>
      <c r="M4" s="78"/>
      <c r="N4" s="59" t="s">
        <v>14</v>
      </c>
      <c r="O4" s="59"/>
      <c r="P4" s="60">
        <f>MIN($C$9:$D$990)-C9</f>
        <v>0</v>
      </c>
      <c r="Q4" s="60"/>
      <c r="R4" s="1"/>
      <c r="S4" s="1"/>
      <c r="T4" s="1"/>
    </row>
    <row r="5" spans="2:20" ht="13.5">
      <c r="B5" s="22" t="s">
        <v>15</v>
      </c>
      <c r="C5" s="2">
        <f>COUNTIF($R$9:$R$990,"&gt;0")</f>
        <v>0</v>
      </c>
      <c r="D5" s="21" t="s">
        <v>16</v>
      </c>
      <c r="E5" s="16">
        <f>COUNTIF($R$9:$R$990,"&lt;0")</f>
        <v>0</v>
      </c>
      <c r="F5" s="21" t="s">
        <v>17</v>
      </c>
      <c r="G5" s="2">
        <f>COUNTIF($R$9:$R$990,"=0")</f>
        <v>0</v>
      </c>
      <c r="H5" s="21" t="s">
        <v>18</v>
      </c>
      <c r="I5" s="3" t="e">
        <f>C5/SUM(C5,E5,G5)</f>
        <v>#DIV/0!</v>
      </c>
      <c r="J5" s="61" t="s">
        <v>19</v>
      </c>
      <c r="K5" s="62"/>
      <c r="L5" s="63"/>
      <c r="M5" s="64"/>
      <c r="N5" s="18" t="s">
        <v>20</v>
      </c>
      <c r="O5" s="9"/>
      <c r="P5" s="63"/>
      <c r="Q5" s="64"/>
      <c r="R5" s="1"/>
      <c r="S5" s="1"/>
      <c r="T5" s="1"/>
    </row>
    <row r="6" spans="2:20" ht="13.5">
      <c r="B6" s="11"/>
      <c r="C6" s="14"/>
      <c r="D6" s="15"/>
      <c r="E6" s="12"/>
      <c r="F6" s="11"/>
      <c r="G6" s="12"/>
      <c r="H6" s="11"/>
      <c r="I6" s="17"/>
      <c r="J6" s="11"/>
      <c r="K6" s="11"/>
      <c r="L6" s="12"/>
      <c r="M6" s="12"/>
      <c r="N6" s="13"/>
      <c r="O6" s="13"/>
      <c r="P6" s="10"/>
      <c r="Q6" s="7"/>
      <c r="R6" s="1"/>
      <c r="S6" s="1"/>
      <c r="T6" s="1"/>
    </row>
    <row r="7" spans="2:21" ht="13.5">
      <c r="B7" s="65" t="s">
        <v>21</v>
      </c>
      <c r="C7" s="67" t="s">
        <v>22</v>
      </c>
      <c r="D7" s="68"/>
      <c r="E7" s="71" t="s">
        <v>23</v>
      </c>
      <c r="F7" s="72"/>
      <c r="G7" s="72"/>
      <c r="H7" s="72"/>
      <c r="I7" s="55"/>
      <c r="J7" s="73" t="s">
        <v>24</v>
      </c>
      <c r="K7" s="74"/>
      <c r="L7" s="57"/>
      <c r="M7" s="75" t="s">
        <v>25</v>
      </c>
      <c r="N7" s="50" t="s">
        <v>26</v>
      </c>
      <c r="O7" s="51"/>
      <c r="P7" s="51"/>
      <c r="Q7" s="52"/>
      <c r="R7" s="53" t="s">
        <v>27</v>
      </c>
      <c r="S7" s="53"/>
      <c r="T7" s="53"/>
      <c r="U7" s="53"/>
    </row>
    <row r="8" spans="2:21" ht="13.5">
      <c r="B8" s="66"/>
      <c r="C8" s="69"/>
      <c r="D8" s="70"/>
      <c r="E8" s="19" t="s">
        <v>28</v>
      </c>
      <c r="F8" s="19" t="s">
        <v>29</v>
      </c>
      <c r="G8" s="19" t="s">
        <v>30</v>
      </c>
      <c r="H8" s="54" t="s">
        <v>31</v>
      </c>
      <c r="I8" s="55"/>
      <c r="J8" s="4" t="s">
        <v>32</v>
      </c>
      <c r="K8" s="56" t="s">
        <v>33</v>
      </c>
      <c r="L8" s="57"/>
      <c r="M8" s="75"/>
      <c r="N8" s="5" t="s">
        <v>28</v>
      </c>
      <c r="O8" s="5" t="s">
        <v>29</v>
      </c>
      <c r="P8" s="58" t="s">
        <v>31</v>
      </c>
      <c r="Q8" s="52"/>
      <c r="R8" s="53" t="s">
        <v>34</v>
      </c>
      <c r="S8" s="53"/>
      <c r="T8" s="53" t="s">
        <v>32</v>
      </c>
      <c r="U8" s="53"/>
    </row>
    <row r="9" spans="2:21" ht="13.5">
      <c r="B9" s="20">
        <v>1</v>
      </c>
      <c r="C9" s="46">
        <v>1000000</v>
      </c>
      <c r="D9" s="46"/>
      <c r="E9" s="20"/>
      <c r="F9" s="8"/>
      <c r="G9" s="20" t="s">
        <v>4</v>
      </c>
      <c r="H9" s="47"/>
      <c r="I9" s="47"/>
      <c r="J9" s="20"/>
      <c r="K9" s="46">
        <f aca="true" t="shared" si="0" ref="K9:K72">IF(F9="","",C9*0.03)</f>
      </c>
      <c r="L9" s="46"/>
      <c r="M9" s="6">
        <f>IF(J9="","",(K9/J9)/1000)</f>
      </c>
      <c r="N9" s="20"/>
      <c r="O9" s="8"/>
      <c r="P9" s="47"/>
      <c r="Q9" s="47"/>
      <c r="R9" s="48">
        <f>IF(O9="","",(IF(G9="売",H9-P9,P9-H9))*M9*100000)</f>
      </c>
      <c r="S9" s="48"/>
      <c r="T9" s="49">
        <f>IF(O9="","",IF(R9&lt;0,J9*(-1),IF(G9="買",(P9-H9)*100,(H9-P9)*100)))</f>
      </c>
      <c r="U9" s="49"/>
    </row>
    <row r="10" spans="2:21" ht="13.5">
      <c r="B10" s="20">
        <v>2</v>
      </c>
      <c r="C10" s="46">
        <f aca="true" t="shared" si="1" ref="C10:C73">IF(R9="","",C9+R9)</f>
      </c>
      <c r="D10" s="46"/>
      <c r="E10" s="20"/>
      <c r="F10" s="8"/>
      <c r="G10" s="20" t="s">
        <v>4</v>
      </c>
      <c r="H10" s="47"/>
      <c r="I10" s="47"/>
      <c r="J10" s="20"/>
      <c r="K10" s="46">
        <f t="shared" si="0"/>
      </c>
      <c r="L10" s="46"/>
      <c r="M10" s="6">
        <f aca="true" t="shared" si="2" ref="M10:M73">IF(J10="","",(K10/J10)/1000)</f>
      </c>
      <c r="N10" s="20"/>
      <c r="O10" s="8"/>
      <c r="P10" s="47"/>
      <c r="Q10" s="47"/>
      <c r="R10" s="48">
        <f aca="true" t="shared" si="3" ref="R10:R73">IF(O10="","",(IF(G10="売",H10-P10,P10-H10))*M10*100000)</f>
      </c>
      <c r="S10" s="48"/>
      <c r="T10" s="49">
        <f aca="true" t="shared" si="4" ref="T10:T73">IF(O10="","",IF(R10&lt;0,J10*(-1),IF(G10="買",(P10-H10)*100,(H10-P10)*100)))</f>
      </c>
      <c r="U10" s="49"/>
    </row>
    <row r="11" spans="2:21" ht="13.5">
      <c r="B11" s="20">
        <v>3</v>
      </c>
      <c r="C11" s="46">
        <f t="shared" si="1"/>
      </c>
      <c r="D11" s="46"/>
      <c r="E11" s="20"/>
      <c r="F11" s="8"/>
      <c r="G11" s="20" t="s">
        <v>4</v>
      </c>
      <c r="H11" s="47"/>
      <c r="I11" s="47"/>
      <c r="J11" s="20"/>
      <c r="K11" s="46">
        <f t="shared" si="0"/>
      </c>
      <c r="L11" s="46"/>
      <c r="M11" s="6">
        <f t="shared" si="2"/>
      </c>
      <c r="N11" s="20"/>
      <c r="O11" s="8"/>
      <c r="P11" s="47"/>
      <c r="Q11" s="47"/>
      <c r="R11" s="48">
        <f t="shared" si="3"/>
      </c>
      <c r="S11" s="48"/>
      <c r="T11" s="49">
        <f t="shared" si="4"/>
      </c>
      <c r="U11" s="49"/>
    </row>
    <row r="12" spans="2:21" ht="13.5">
      <c r="B12" s="20">
        <v>4</v>
      </c>
      <c r="C12" s="46">
        <f t="shared" si="1"/>
      </c>
      <c r="D12" s="46"/>
      <c r="E12" s="20"/>
      <c r="F12" s="8"/>
      <c r="G12" s="20" t="s">
        <v>3</v>
      </c>
      <c r="H12" s="47"/>
      <c r="I12" s="47"/>
      <c r="J12" s="20"/>
      <c r="K12" s="46">
        <f t="shared" si="0"/>
      </c>
      <c r="L12" s="46"/>
      <c r="M12" s="6">
        <f t="shared" si="2"/>
      </c>
      <c r="N12" s="20"/>
      <c r="O12" s="8"/>
      <c r="P12" s="47"/>
      <c r="Q12" s="47"/>
      <c r="R12" s="48">
        <f t="shared" si="3"/>
      </c>
      <c r="S12" s="48"/>
      <c r="T12" s="49">
        <f t="shared" si="4"/>
      </c>
      <c r="U12" s="49"/>
    </row>
    <row r="13" spans="2:21" ht="13.5">
      <c r="B13" s="20">
        <v>5</v>
      </c>
      <c r="C13" s="46">
        <f t="shared" si="1"/>
      </c>
      <c r="D13" s="46"/>
      <c r="E13" s="20"/>
      <c r="F13" s="8"/>
      <c r="G13" s="20" t="s">
        <v>3</v>
      </c>
      <c r="H13" s="47"/>
      <c r="I13" s="47"/>
      <c r="J13" s="20"/>
      <c r="K13" s="46">
        <f t="shared" si="0"/>
      </c>
      <c r="L13" s="46"/>
      <c r="M13" s="6">
        <f t="shared" si="2"/>
      </c>
      <c r="N13" s="20"/>
      <c r="O13" s="8"/>
      <c r="P13" s="47"/>
      <c r="Q13" s="47"/>
      <c r="R13" s="48">
        <f t="shared" si="3"/>
      </c>
      <c r="S13" s="48"/>
      <c r="T13" s="49">
        <f t="shared" si="4"/>
      </c>
      <c r="U13" s="49"/>
    </row>
    <row r="14" spans="2:21" ht="13.5">
      <c r="B14" s="20">
        <v>6</v>
      </c>
      <c r="C14" s="46">
        <f t="shared" si="1"/>
      </c>
      <c r="D14" s="46"/>
      <c r="E14" s="20"/>
      <c r="F14" s="8"/>
      <c r="G14" s="20" t="s">
        <v>4</v>
      </c>
      <c r="H14" s="47"/>
      <c r="I14" s="47"/>
      <c r="J14" s="20"/>
      <c r="K14" s="46">
        <f t="shared" si="0"/>
      </c>
      <c r="L14" s="46"/>
      <c r="M14" s="6">
        <f t="shared" si="2"/>
      </c>
      <c r="N14" s="20"/>
      <c r="O14" s="8"/>
      <c r="P14" s="47"/>
      <c r="Q14" s="47"/>
      <c r="R14" s="48">
        <f t="shared" si="3"/>
      </c>
      <c r="S14" s="48"/>
      <c r="T14" s="49">
        <f t="shared" si="4"/>
      </c>
      <c r="U14" s="49"/>
    </row>
    <row r="15" spans="2:21" ht="13.5">
      <c r="B15" s="20">
        <v>7</v>
      </c>
      <c r="C15" s="46">
        <f t="shared" si="1"/>
      </c>
      <c r="D15" s="46"/>
      <c r="E15" s="20"/>
      <c r="F15" s="8"/>
      <c r="G15" s="20" t="s">
        <v>4</v>
      </c>
      <c r="H15" s="47"/>
      <c r="I15" s="47"/>
      <c r="J15" s="20"/>
      <c r="K15" s="46">
        <f t="shared" si="0"/>
      </c>
      <c r="L15" s="46"/>
      <c r="M15" s="6">
        <f t="shared" si="2"/>
      </c>
      <c r="N15" s="20"/>
      <c r="O15" s="8"/>
      <c r="P15" s="47"/>
      <c r="Q15" s="47"/>
      <c r="R15" s="48">
        <f t="shared" si="3"/>
      </c>
      <c r="S15" s="48"/>
      <c r="T15" s="49">
        <f t="shared" si="4"/>
      </c>
      <c r="U15" s="49"/>
    </row>
    <row r="16" spans="2:21" ht="13.5">
      <c r="B16" s="20">
        <v>8</v>
      </c>
      <c r="C16" s="46">
        <f t="shared" si="1"/>
      </c>
      <c r="D16" s="46"/>
      <c r="E16" s="20"/>
      <c r="F16" s="8"/>
      <c r="G16" s="20" t="s">
        <v>4</v>
      </c>
      <c r="H16" s="47"/>
      <c r="I16" s="47"/>
      <c r="J16" s="20"/>
      <c r="K16" s="46">
        <f t="shared" si="0"/>
      </c>
      <c r="L16" s="46"/>
      <c r="M16" s="6">
        <f t="shared" si="2"/>
      </c>
      <c r="N16" s="20"/>
      <c r="O16" s="8"/>
      <c r="P16" s="47"/>
      <c r="Q16" s="47"/>
      <c r="R16" s="48">
        <f t="shared" si="3"/>
      </c>
      <c r="S16" s="48"/>
      <c r="T16" s="49">
        <f t="shared" si="4"/>
      </c>
      <c r="U16" s="49"/>
    </row>
    <row r="17" spans="2:21" ht="13.5">
      <c r="B17" s="20">
        <v>9</v>
      </c>
      <c r="C17" s="46">
        <f t="shared" si="1"/>
      </c>
      <c r="D17" s="46"/>
      <c r="E17" s="20"/>
      <c r="F17" s="8"/>
      <c r="G17" s="20" t="s">
        <v>4</v>
      </c>
      <c r="H17" s="47"/>
      <c r="I17" s="47"/>
      <c r="J17" s="20"/>
      <c r="K17" s="46">
        <f t="shared" si="0"/>
      </c>
      <c r="L17" s="46"/>
      <c r="M17" s="6">
        <f t="shared" si="2"/>
      </c>
      <c r="N17" s="20"/>
      <c r="O17" s="8"/>
      <c r="P17" s="47"/>
      <c r="Q17" s="47"/>
      <c r="R17" s="48">
        <f t="shared" si="3"/>
      </c>
      <c r="S17" s="48"/>
      <c r="T17" s="49">
        <f t="shared" si="4"/>
      </c>
      <c r="U17" s="49"/>
    </row>
    <row r="18" spans="2:21" ht="13.5">
      <c r="B18" s="20">
        <v>10</v>
      </c>
      <c r="C18" s="46">
        <f t="shared" si="1"/>
      </c>
      <c r="D18" s="46"/>
      <c r="E18" s="20"/>
      <c r="F18" s="8"/>
      <c r="G18" s="20" t="s">
        <v>4</v>
      </c>
      <c r="H18" s="47"/>
      <c r="I18" s="47"/>
      <c r="J18" s="20"/>
      <c r="K18" s="46">
        <f t="shared" si="0"/>
      </c>
      <c r="L18" s="46"/>
      <c r="M18" s="6">
        <f t="shared" si="2"/>
      </c>
      <c r="N18" s="20"/>
      <c r="O18" s="8"/>
      <c r="P18" s="47"/>
      <c r="Q18" s="47"/>
      <c r="R18" s="48">
        <f t="shared" si="3"/>
      </c>
      <c r="S18" s="48"/>
      <c r="T18" s="49">
        <f t="shared" si="4"/>
      </c>
      <c r="U18" s="49"/>
    </row>
    <row r="19" spans="2:21" ht="13.5">
      <c r="B19" s="20">
        <v>11</v>
      </c>
      <c r="C19" s="46">
        <f t="shared" si="1"/>
      </c>
      <c r="D19" s="46"/>
      <c r="E19" s="20"/>
      <c r="F19" s="8"/>
      <c r="G19" s="20" t="s">
        <v>4</v>
      </c>
      <c r="H19" s="47"/>
      <c r="I19" s="47"/>
      <c r="J19" s="20"/>
      <c r="K19" s="46">
        <f t="shared" si="0"/>
      </c>
      <c r="L19" s="46"/>
      <c r="M19" s="6">
        <f t="shared" si="2"/>
      </c>
      <c r="N19" s="20"/>
      <c r="O19" s="8"/>
      <c r="P19" s="47"/>
      <c r="Q19" s="47"/>
      <c r="R19" s="48">
        <f t="shared" si="3"/>
      </c>
      <c r="S19" s="48"/>
      <c r="T19" s="49">
        <f t="shared" si="4"/>
      </c>
      <c r="U19" s="49"/>
    </row>
    <row r="20" spans="2:21" ht="13.5">
      <c r="B20" s="20">
        <v>12</v>
      </c>
      <c r="C20" s="46">
        <f t="shared" si="1"/>
      </c>
      <c r="D20" s="46"/>
      <c r="E20" s="20"/>
      <c r="F20" s="8"/>
      <c r="G20" s="20" t="s">
        <v>4</v>
      </c>
      <c r="H20" s="47"/>
      <c r="I20" s="47"/>
      <c r="J20" s="20"/>
      <c r="K20" s="46">
        <f t="shared" si="0"/>
      </c>
      <c r="L20" s="46"/>
      <c r="M20" s="6">
        <f t="shared" si="2"/>
      </c>
      <c r="N20" s="20"/>
      <c r="O20" s="8"/>
      <c r="P20" s="47"/>
      <c r="Q20" s="47"/>
      <c r="R20" s="48">
        <f t="shared" si="3"/>
      </c>
      <c r="S20" s="48"/>
      <c r="T20" s="49">
        <f t="shared" si="4"/>
      </c>
      <c r="U20" s="49"/>
    </row>
    <row r="21" spans="2:21" ht="13.5">
      <c r="B21" s="20">
        <v>13</v>
      </c>
      <c r="C21" s="46">
        <f t="shared" si="1"/>
      </c>
      <c r="D21" s="46"/>
      <c r="E21" s="20"/>
      <c r="F21" s="8"/>
      <c r="G21" s="20" t="s">
        <v>4</v>
      </c>
      <c r="H21" s="47"/>
      <c r="I21" s="47"/>
      <c r="J21" s="20"/>
      <c r="K21" s="46">
        <f t="shared" si="0"/>
      </c>
      <c r="L21" s="46"/>
      <c r="M21" s="6">
        <f t="shared" si="2"/>
      </c>
      <c r="N21" s="20"/>
      <c r="O21" s="8"/>
      <c r="P21" s="47"/>
      <c r="Q21" s="47"/>
      <c r="R21" s="48">
        <f t="shared" si="3"/>
      </c>
      <c r="S21" s="48"/>
      <c r="T21" s="49">
        <f t="shared" si="4"/>
      </c>
      <c r="U21" s="49"/>
    </row>
    <row r="22" spans="2:21" ht="13.5">
      <c r="B22" s="20">
        <v>14</v>
      </c>
      <c r="C22" s="46">
        <f t="shared" si="1"/>
      </c>
      <c r="D22" s="46"/>
      <c r="E22" s="20"/>
      <c r="F22" s="8"/>
      <c r="G22" s="20" t="s">
        <v>3</v>
      </c>
      <c r="H22" s="47"/>
      <c r="I22" s="47"/>
      <c r="J22" s="20"/>
      <c r="K22" s="46">
        <f t="shared" si="0"/>
      </c>
      <c r="L22" s="46"/>
      <c r="M22" s="6">
        <f t="shared" si="2"/>
      </c>
      <c r="N22" s="20"/>
      <c r="O22" s="8"/>
      <c r="P22" s="47"/>
      <c r="Q22" s="47"/>
      <c r="R22" s="48">
        <f t="shared" si="3"/>
      </c>
      <c r="S22" s="48"/>
      <c r="T22" s="49">
        <f t="shared" si="4"/>
      </c>
      <c r="U22" s="49"/>
    </row>
    <row r="23" spans="2:21" ht="13.5">
      <c r="B23" s="20">
        <v>15</v>
      </c>
      <c r="C23" s="46">
        <f t="shared" si="1"/>
      </c>
      <c r="D23" s="46"/>
      <c r="E23" s="20"/>
      <c r="F23" s="8"/>
      <c r="G23" s="20" t="s">
        <v>4</v>
      </c>
      <c r="H23" s="47"/>
      <c r="I23" s="47"/>
      <c r="J23" s="20"/>
      <c r="K23" s="46">
        <f t="shared" si="0"/>
      </c>
      <c r="L23" s="46"/>
      <c r="M23" s="6">
        <f t="shared" si="2"/>
      </c>
      <c r="N23" s="20"/>
      <c r="O23" s="8"/>
      <c r="P23" s="47"/>
      <c r="Q23" s="47"/>
      <c r="R23" s="48">
        <f t="shared" si="3"/>
      </c>
      <c r="S23" s="48"/>
      <c r="T23" s="49">
        <f t="shared" si="4"/>
      </c>
      <c r="U23" s="49"/>
    </row>
    <row r="24" spans="2:21" ht="13.5">
      <c r="B24" s="20">
        <v>16</v>
      </c>
      <c r="C24" s="46">
        <f t="shared" si="1"/>
      </c>
      <c r="D24" s="46"/>
      <c r="E24" s="20"/>
      <c r="F24" s="8"/>
      <c r="G24" s="20" t="s">
        <v>4</v>
      </c>
      <c r="H24" s="47"/>
      <c r="I24" s="47"/>
      <c r="J24" s="20"/>
      <c r="K24" s="46">
        <f t="shared" si="0"/>
      </c>
      <c r="L24" s="46"/>
      <c r="M24" s="6">
        <f t="shared" si="2"/>
      </c>
      <c r="N24" s="20"/>
      <c r="O24" s="8"/>
      <c r="P24" s="47"/>
      <c r="Q24" s="47"/>
      <c r="R24" s="48">
        <f t="shared" si="3"/>
      </c>
      <c r="S24" s="48"/>
      <c r="T24" s="49">
        <f t="shared" si="4"/>
      </c>
      <c r="U24" s="49"/>
    </row>
    <row r="25" spans="2:21" ht="13.5">
      <c r="B25" s="20">
        <v>17</v>
      </c>
      <c r="C25" s="46">
        <f t="shared" si="1"/>
      </c>
      <c r="D25" s="46"/>
      <c r="E25" s="20"/>
      <c r="F25" s="8"/>
      <c r="G25" s="20" t="s">
        <v>4</v>
      </c>
      <c r="H25" s="47"/>
      <c r="I25" s="47"/>
      <c r="J25" s="20"/>
      <c r="K25" s="46">
        <f t="shared" si="0"/>
      </c>
      <c r="L25" s="46"/>
      <c r="M25" s="6">
        <f t="shared" si="2"/>
      </c>
      <c r="N25" s="20"/>
      <c r="O25" s="8"/>
      <c r="P25" s="47"/>
      <c r="Q25" s="47"/>
      <c r="R25" s="48">
        <f t="shared" si="3"/>
      </c>
      <c r="S25" s="48"/>
      <c r="T25" s="49">
        <f t="shared" si="4"/>
      </c>
      <c r="U25" s="49"/>
    </row>
    <row r="26" spans="2:21" ht="13.5">
      <c r="B26" s="20">
        <v>18</v>
      </c>
      <c r="C26" s="46">
        <f t="shared" si="1"/>
      </c>
      <c r="D26" s="46"/>
      <c r="E26" s="20"/>
      <c r="F26" s="8"/>
      <c r="G26" s="20" t="s">
        <v>4</v>
      </c>
      <c r="H26" s="47"/>
      <c r="I26" s="47"/>
      <c r="J26" s="20"/>
      <c r="K26" s="46">
        <f t="shared" si="0"/>
      </c>
      <c r="L26" s="46"/>
      <c r="M26" s="6">
        <f t="shared" si="2"/>
      </c>
      <c r="N26" s="20"/>
      <c r="O26" s="8"/>
      <c r="P26" s="47"/>
      <c r="Q26" s="47"/>
      <c r="R26" s="48">
        <f t="shared" si="3"/>
      </c>
      <c r="S26" s="48"/>
      <c r="T26" s="49">
        <f t="shared" si="4"/>
      </c>
      <c r="U26" s="49"/>
    </row>
    <row r="27" spans="2:21" ht="13.5">
      <c r="B27" s="20">
        <v>19</v>
      </c>
      <c r="C27" s="46">
        <f t="shared" si="1"/>
      </c>
      <c r="D27" s="46"/>
      <c r="E27" s="20"/>
      <c r="F27" s="8"/>
      <c r="G27" s="20" t="s">
        <v>3</v>
      </c>
      <c r="H27" s="47"/>
      <c r="I27" s="47"/>
      <c r="J27" s="20"/>
      <c r="K27" s="46">
        <f t="shared" si="0"/>
      </c>
      <c r="L27" s="46"/>
      <c r="M27" s="6">
        <f t="shared" si="2"/>
      </c>
      <c r="N27" s="20"/>
      <c r="O27" s="8"/>
      <c r="P27" s="47"/>
      <c r="Q27" s="47"/>
      <c r="R27" s="48">
        <f t="shared" si="3"/>
      </c>
      <c r="S27" s="48"/>
      <c r="T27" s="49">
        <f t="shared" si="4"/>
      </c>
      <c r="U27" s="49"/>
    </row>
    <row r="28" spans="2:21" ht="13.5">
      <c r="B28" s="20">
        <v>20</v>
      </c>
      <c r="C28" s="46">
        <f t="shared" si="1"/>
      </c>
      <c r="D28" s="46"/>
      <c r="E28" s="20"/>
      <c r="F28" s="8"/>
      <c r="G28" s="20" t="s">
        <v>4</v>
      </c>
      <c r="H28" s="47"/>
      <c r="I28" s="47"/>
      <c r="J28" s="20"/>
      <c r="K28" s="46">
        <f t="shared" si="0"/>
      </c>
      <c r="L28" s="46"/>
      <c r="M28" s="6">
        <f t="shared" si="2"/>
      </c>
      <c r="N28" s="20"/>
      <c r="O28" s="8"/>
      <c r="P28" s="47"/>
      <c r="Q28" s="47"/>
      <c r="R28" s="48">
        <f t="shared" si="3"/>
      </c>
      <c r="S28" s="48"/>
      <c r="T28" s="49">
        <f t="shared" si="4"/>
      </c>
      <c r="U28" s="49"/>
    </row>
    <row r="29" spans="2:21" ht="13.5">
      <c r="B29" s="20">
        <v>21</v>
      </c>
      <c r="C29" s="46">
        <f t="shared" si="1"/>
      </c>
      <c r="D29" s="46"/>
      <c r="E29" s="20"/>
      <c r="F29" s="8"/>
      <c r="G29" s="20" t="s">
        <v>3</v>
      </c>
      <c r="H29" s="47"/>
      <c r="I29" s="47"/>
      <c r="J29" s="20"/>
      <c r="K29" s="46">
        <f t="shared" si="0"/>
      </c>
      <c r="L29" s="46"/>
      <c r="M29" s="6">
        <f t="shared" si="2"/>
      </c>
      <c r="N29" s="20"/>
      <c r="O29" s="8"/>
      <c r="P29" s="47"/>
      <c r="Q29" s="47"/>
      <c r="R29" s="48">
        <f t="shared" si="3"/>
      </c>
      <c r="S29" s="48"/>
      <c r="T29" s="49">
        <f t="shared" si="4"/>
      </c>
      <c r="U29" s="49"/>
    </row>
    <row r="30" spans="2:21" ht="13.5">
      <c r="B30" s="20">
        <v>22</v>
      </c>
      <c r="C30" s="46">
        <f t="shared" si="1"/>
      </c>
      <c r="D30" s="46"/>
      <c r="E30" s="20"/>
      <c r="F30" s="8"/>
      <c r="G30" s="20" t="s">
        <v>3</v>
      </c>
      <c r="H30" s="47"/>
      <c r="I30" s="47"/>
      <c r="J30" s="20"/>
      <c r="K30" s="46">
        <f t="shared" si="0"/>
      </c>
      <c r="L30" s="46"/>
      <c r="M30" s="6">
        <f t="shared" si="2"/>
      </c>
      <c r="N30" s="20"/>
      <c r="O30" s="8"/>
      <c r="P30" s="47"/>
      <c r="Q30" s="47"/>
      <c r="R30" s="48">
        <f t="shared" si="3"/>
      </c>
      <c r="S30" s="48"/>
      <c r="T30" s="49">
        <f t="shared" si="4"/>
      </c>
      <c r="U30" s="49"/>
    </row>
    <row r="31" spans="2:21" ht="13.5">
      <c r="B31" s="20">
        <v>23</v>
      </c>
      <c r="C31" s="46">
        <f t="shared" si="1"/>
      </c>
      <c r="D31" s="46"/>
      <c r="E31" s="20"/>
      <c r="F31" s="8"/>
      <c r="G31" s="20" t="s">
        <v>3</v>
      </c>
      <c r="H31" s="47"/>
      <c r="I31" s="47"/>
      <c r="J31" s="20"/>
      <c r="K31" s="46">
        <f t="shared" si="0"/>
      </c>
      <c r="L31" s="46"/>
      <c r="M31" s="6">
        <f t="shared" si="2"/>
      </c>
      <c r="N31" s="20"/>
      <c r="O31" s="8"/>
      <c r="P31" s="47"/>
      <c r="Q31" s="47"/>
      <c r="R31" s="48">
        <f t="shared" si="3"/>
      </c>
      <c r="S31" s="48"/>
      <c r="T31" s="49">
        <f t="shared" si="4"/>
      </c>
      <c r="U31" s="49"/>
    </row>
    <row r="32" spans="2:21" ht="13.5">
      <c r="B32" s="20">
        <v>24</v>
      </c>
      <c r="C32" s="46">
        <f t="shared" si="1"/>
      </c>
      <c r="D32" s="46"/>
      <c r="E32" s="20"/>
      <c r="F32" s="8"/>
      <c r="G32" s="20" t="s">
        <v>3</v>
      </c>
      <c r="H32" s="47"/>
      <c r="I32" s="47"/>
      <c r="J32" s="20"/>
      <c r="K32" s="46">
        <f t="shared" si="0"/>
      </c>
      <c r="L32" s="46"/>
      <c r="M32" s="6">
        <f t="shared" si="2"/>
      </c>
      <c r="N32" s="20"/>
      <c r="O32" s="8"/>
      <c r="P32" s="47"/>
      <c r="Q32" s="47"/>
      <c r="R32" s="48">
        <f t="shared" si="3"/>
      </c>
      <c r="S32" s="48"/>
      <c r="T32" s="49">
        <f t="shared" si="4"/>
      </c>
      <c r="U32" s="49"/>
    </row>
    <row r="33" spans="2:21" ht="13.5">
      <c r="B33" s="20">
        <v>25</v>
      </c>
      <c r="C33" s="46">
        <f t="shared" si="1"/>
      </c>
      <c r="D33" s="46"/>
      <c r="E33" s="20"/>
      <c r="F33" s="8"/>
      <c r="G33" s="20" t="s">
        <v>4</v>
      </c>
      <c r="H33" s="47"/>
      <c r="I33" s="47"/>
      <c r="J33" s="20"/>
      <c r="K33" s="46">
        <f t="shared" si="0"/>
      </c>
      <c r="L33" s="46"/>
      <c r="M33" s="6">
        <f t="shared" si="2"/>
      </c>
      <c r="N33" s="20"/>
      <c r="O33" s="8"/>
      <c r="P33" s="47"/>
      <c r="Q33" s="47"/>
      <c r="R33" s="48">
        <f t="shared" si="3"/>
      </c>
      <c r="S33" s="48"/>
      <c r="T33" s="49">
        <f t="shared" si="4"/>
      </c>
      <c r="U33" s="49"/>
    </row>
    <row r="34" spans="2:21" ht="13.5">
      <c r="B34" s="20">
        <v>26</v>
      </c>
      <c r="C34" s="46">
        <f t="shared" si="1"/>
      </c>
      <c r="D34" s="46"/>
      <c r="E34" s="20"/>
      <c r="F34" s="8"/>
      <c r="G34" s="20" t="s">
        <v>3</v>
      </c>
      <c r="H34" s="47"/>
      <c r="I34" s="47"/>
      <c r="J34" s="20"/>
      <c r="K34" s="46">
        <f t="shared" si="0"/>
      </c>
      <c r="L34" s="46"/>
      <c r="M34" s="6">
        <f t="shared" si="2"/>
      </c>
      <c r="N34" s="20"/>
      <c r="O34" s="8"/>
      <c r="P34" s="47"/>
      <c r="Q34" s="47"/>
      <c r="R34" s="48">
        <f t="shared" si="3"/>
      </c>
      <c r="S34" s="48"/>
      <c r="T34" s="49">
        <f t="shared" si="4"/>
      </c>
      <c r="U34" s="49"/>
    </row>
    <row r="35" spans="2:21" ht="13.5">
      <c r="B35" s="20">
        <v>27</v>
      </c>
      <c r="C35" s="46">
        <f t="shared" si="1"/>
      </c>
      <c r="D35" s="46"/>
      <c r="E35" s="20"/>
      <c r="F35" s="8"/>
      <c r="G35" s="20" t="s">
        <v>3</v>
      </c>
      <c r="H35" s="47"/>
      <c r="I35" s="47"/>
      <c r="J35" s="20"/>
      <c r="K35" s="46">
        <f t="shared" si="0"/>
      </c>
      <c r="L35" s="46"/>
      <c r="M35" s="6">
        <f t="shared" si="2"/>
      </c>
      <c r="N35" s="20"/>
      <c r="O35" s="8"/>
      <c r="P35" s="47"/>
      <c r="Q35" s="47"/>
      <c r="R35" s="48">
        <f t="shared" si="3"/>
      </c>
      <c r="S35" s="48"/>
      <c r="T35" s="49">
        <f t="shared" si="4"/>
      </c>
      <c r="U35" s="49"/>
    </row>
    <row r="36" spans="2:21" ht="13.5">
      <c r="B36" s="20">
        <v>28</v>
      </c>
      <c r="C36" s="46">
        <f t="shared" si="1"/>
      </c>
      <c r="D36" s="46"/>
      <c r="E36" s="20"/>
      <c r="F36" s="8"/>
      <c r="G36" s="20" t="s">
        <v>3</v>
      </c>
      <c r="H36" s="47"/>
      <c r="I36" s="47"/>
      <c r="J36" s="20"/>
      <c r="K36" s="46">
        <f t="shared" si="0"/>
      </c>
      <c r="L36" s="46"/>
      <c r="M36" s="6">
        <f t="shared" si="2"/>
      </c>
      <c r="N36" s="20"/>
      <c r="O36" s="8"/>
      <c r="P36" s="47"/>
      <c r="Q36" s="47"/>
      <c r="R36" s="48">
        <f t="shared" si="3"/>
      </c>
      <c r="S36" s="48"/>
      <c r="T36" s="49">
        <f t="shared" si="4"/>
      </c>
      <c r="U36" s="49"/>
    </row>
    <row r="37" spans="2:21" ht="13.5">
      <c r="B37" s="20">
        <v>29</v>
      </c>
      <c r="C37" s="46">
        <f t="shared" si="1"/>
      </c>
      <c r="D37" s="46"/>
      <c r="E37" s="20"/>
      <c r="F37" s="8"/>
      <c r="G37" s="20" t="s">
        <v>3</v>
      </c>
      <c r="H37" s="47"/>
      <c r="I37" s="47"/>
      <c r="J37" s="20"/>
      <c r="K37" s="46">
        <f t="shared" si="0"/>
      </c>
      <c r="L37" s="46"/>
      <c r="M37" s="6">
        <f t="shared" si="2"/>
      </c>
      <c r="N37" s="20"/>
      <c r="O37" s="8"/>
      <c r="P37" s="47"/>
      <c r="Q37" s="47"/>
      <c r="R37" s="48">
        <f t="shared" si="3"/>
      </c>
      <c r="S37" s="48"/>
      <c r="T37" s="49">
        <f t="shared" si="4"/>
      </c>
      <c r="U37" s="49"/>
    </row>
    <row r="38" spans="2:21" ht="13.5">
      <c r="B38" s="20">
        <v>30</v>
      </c>
      <c r="C38" s="46">
        <f t="shared" si="1"/>
      </c>
      <c r="D38" s="46"/>
      <c r="E38" s="20"/>
      <c r="F38" s="8"/>
      <c r="G38" s="20" t="s">
        <v>4</v>
      </c>
      <c r="H38" s="47"/>
      <c r="I38" s="47"/>
      <c r="J38" s="20"/>
      <c r="K38" s="46">
        <f t="shared" si="0"/>
      </c>
      <c r="L38" s="46"/>
      <c r="M38" s="6">
        <f t="shared" si="2"/>
      </c>
      <c r="N38" s="20"/>
      <c r="O38" s="8"/>
      <c r="P38" s="47"/>
      <c r="Q38" s="47"/>
      <c r="R38" s="48">
        <f t="shared" si="3"/>
      </c>
      <c r="S38" s="48"/>
      <c r="T38" s="49">
        <f t="shared" si="4"/>
      </c>
      <c r="U38" s="49"/>
    </row>
    <row r="39" spans="2:21" ht="13.5">
      <c r="B39" s="20">
        <v>31</v>
      </c>
      <c r="C39" s="46">
        <f t="shared" si="1"/>
      </c>
      <c r="D39" s="46"/>
      <c r="E39" s="20"/>
      <c r="F39" s="8"/>
      <c r="G39" s="20" t="s">
        <v>4</v>
      </c>
      <c r="H39" s="47"/>
      <c r="I39" s="47"/>
      <c r="J39" s="20"/>
      <c r="K39" s="46">
        <f t="shared" si="0"/>
      </c>
      <c r="L39" s="46"/>
      <c r="M39" s="6">
        <f t="shared" si="2"/>
      </c>
      <c r="N39" s="20"/>
      <c r="O39" s="8"/>
      <c r="P39" s="47"/>
      <c r="Q39" s="47"/>
      <c r="R39" s="48">
        <f t="shared" si="3"/>
      </c>
      <c r="S39" s="48"/>
      <c r="T39" s="49">
        <f t="shared" si="4"/>
      </c>
      <c r="U39" s="49"/>
    </row>
    <row r="40" spans="2:21" ht="13.5">
      <c r="B40" s="20">
        <v>32</v>
      </c>
      <c r="C40" s="46">
        <f t="shared" si="1"/>
      </c>
      <c r="D40" s="46"/>
      <c r="E40" s="20"/>
      <c r="F40" s="8"/>
      <c r="G40" s="20" t="s">
        <v>4</v>
      </c>
      <c r="H40" s="47"/>
      <c r="I40" s="47"/>
      <c r="J40" s="20"/>
      <c r="K40" s="46">
        <f t="shared" si="0"/>
      </c>
      <c r="L40" s="46"/>
      <c r="M40" s="6">
        <f t="shared" si="2"/>
      </c>
      <c r="N40" s="20"/>
      <c r="O40" s="8"/>
      <c r="P40" s="47"/>
      <c r="Q40" s="47"/>
      <c r="R40" s="48">
        <f t="shared" si="3"/>
      </c>
      <c r="S40" s="48"/>
      <c r="T40" s="49">
        <f t="shared" si="4"/>
      </c>
      <c r="U40" s="49"/>
    </row>
    <row r="41" spans="2:21" ht="13.5">
      <c r="B41" s="20">
        <v>33</v>
      </c>
      <c r="C41" s="46">
        <f t="shared" si="1"/>
      </c>
      <c r="D41" s="46"/>
      <c r="E41" s="20"/>
      <c r="F41" s="8"/>
      <c r="G41" s="20" t="s">
        <v>3</v>
      </c>
      <c r="H41" s="47"/>
      <c r="I41" s="47"/>
      <c r="J41" s="20"/>
      <c r="K41" s="46">
        <f t="shared" si="0"/>
      </c>
      <c r="L41" s="46"/>
      <c r="M41" s="6">
        <f t="shared" si="2"/>
      </c>
      <c r="N41" s="20"/>
      <c r="O41" s="8"/>
      <c r="P41" s="47"/>
      <c r="Q41" s="47"/>
      <c r="R41" s="48">
        <f t="shared" si="3"/>
      </c>
      <c r="S41" s="48"/>
      <c r="T41" s="49">
        <f t="shared" si="4"/>
      </c>
      <c r="U41" s="49"/>
    </row>
    <row r="42" spans="2:21" ht="13.5">
      <c r="B42" s="20">
        <v>34</v>
      </c>
      <c r="C42" s="46">
        <f t="shared" si="1"/>
      </c>
      <c r="D42" s="46"/>
      <c r="E42" s="20"/>
      <c r="F42" s="8"/>
      <c r="G42" s="20" t="s">
        <v>4</v>
      </c>
      <c r="H42" s="47"/>
      <c r="I42" s="47"/>
      <c r="J42" s="20"/>
      <c r="K42" s="46">
        <f t="shared" si="0"/>
      </c>
      <c r="L42" s="46"/>
      <c r="M42" s="6">
        <f t="shared" si="2"/>
      </c>
      <c r="N42" s="20"/>
      <c r="O42" s="8"/>
      <c r="P42" s="47"/>
      <c r="Q42" s="47"/>
      <c r="R42" s="48">
        <f t="shared" si="3"/>
      </c>
      <c r="S42" s="48"/>
      <c r="T42" s="49">
        <f t="shared" si="4"/>
      </c>
      <c r="U42" s="49"/>
    </row>
    <row r="43" spans="2:21" ht="13.5">
      <c r="B43" s="20">
        <v>35</v>
      </c>
      <c r="C43" s="46">
        <f t="shared" si="1"/>
      </c>
      <c r="D43" s="46"/>
      <c r="E43" s="20"/>
      <c r="F43" s="8"/>
      <c r="G43" s="20" t="s">
        <v>3</v>
      </c>
      <c r="H43" s="47"/>
      <c r="I43" s="47"/>
      <c r="J43" s="20"/>
      <c r="K43" s="46">
        <f t="shared" si="0"/>
      </c>
      <c r="L43" s="46"/>
      <c r="M43" s="6">
        <f t="shared" si="2"/>
      </c>
      <c r="N43" s="20"/>
      <c r="O43" s="8"/>
      <c r="P43" s="47"/>
      <c r="Q43" s="47"/>
      <c r="R43" s="48">
        <f t="shared" si="3"/>
      </c>
      <c r="S43" s="48"/>
      <c r="T43" s="49">
        <f t="shared" si="4"/>
      </c>
      <c r="U43" s="49"/>
    </row>
    <row r="44" spans="2:21" ht="13.5">
      <c r="B44" s="20">
        <v>36</v>
      </c>
      <c r="C44" s="46">
        <f t="shared" si="1"/>
      </c>
      <c r="D44" s="46"/>
      <c r="E44" s="20"/>
      <c r="F44" s="8"/>
      <c r="G44" s="20" t="s">
        <v>4</v>
      </c>
      <c r="H44" s="47"/>
      <c r="I44" s="47"/>
      <c r="J44" s="20"/>
      <c r="K44" s="46">
        <f t="shared" si="0"/>
      </c>
      <c r="L44" s="46"/>
      <c r="M44" s="6">
        <f t="shared" si="2"/>
      </c>
      <c r="N44" s="20"/>
      <c r="O44" s="8"/>
      <c r="P44" s="47"/>
      <c r="Q44" s="47"/>
      <c r="R44" s="48">
        <f t="shared" si="3"/>
      </c>
      <c r="S44" s="48"/>
      <c r="T44" s="49">
        <f t="shared" si="4"/>
      </c>
      <c r="U44" s="49"/>
    </row>
    <row r="45" spans="2:21" ht="13.5">
      <c r="B45" s="20">
        <v>37</v>
      </c>
      <c r="C45" s="46">
        <f t="shared" si="1"/>
      </c>
      <c r="D45" s="46"/>
      <c r="E45" s="20"/>
      <c r="F45" s="8"/>
      <c r="G45" s="20" t="s">
        <v>3</v>
      </c>
      <c r="H45" s="47"/>
      <c r="I45" s="47"/>
      <c r="J45" s="20"/>
      <c r="K45" s="46">
        <f t="shared" si="0"/>
      </c>
      <c r="L45" s="46"/>
      <c r="M45" s="6">
        <f t="shared" si="2"/>
      </c>
      <c r="N45" s="20"/>
      <c r="O45" s="8"/>
      <c r="P45" s="47"/>
      <c r="Q45" s="47"/>
      <c r="R45" s="48">
        <f t="shared" si="3"/>
      </c>
      <c r="S45" s="48"/>
      <c r="T45" s="49">
        <f t="shared" si="4"/>
      </c>
      <c r="U45" s="49"/>
    </row>
    <row r="46" spans="2:21" ht="13.5">
      <c r="B46" s="20">
        <v>38</v>
      </c>
      <c r="C46" s="46">
        <f t="shared" si="1"/>
      </c>
      <c r="D46" s="46"/>
      <c r="E46" s="20"/>
      <c r="F46" s="8"/>
      <c r="G46" s="20" t="s">
        <v>4</v>
      </c>
      <c r="H46" s="47"/>
      <c r="I46" s="47"/>
      <c r="J46" s="20"/>
      <c r="K46" s="46">
        <f t="shared" si="0"/>
      </c>
      <c r="L46" s="46"/>
      <c r="M46" s="6">
        <f t="shared" si="2"/>
      </c>
      <c r="N46" s="20"/>
      <c r="O46" s="8"/>
      <c r="P46" s="47"/>
      <c r="Q46" s="47"/>
      <c r="R46" s="48">
        <f t="shared" si="3"/>
      </c>
      <c r="S46" s="48"/>
      <c r="T46" s="49">
        <f t="shared" si="4"/>
      </c>
      <c r="U46" s="49"/>
    </row>
    <row r="47" spans="2:21" ht="13.5">
      <c r="B47" s="20">
        <v>39</v>
      </c>
      <c r="C47" s="46">
        <f t="shared" si="1"/>
      </c>
      <c r="D47" s="46"/>
      <c r="E47" s="20"/>
      <c r="F47" s="8"/>
      <c r="G47" s="20" t="s">
        <v>4</v>
      </c>
      <c r="H47" s="47"/>
      <c r="I47" s="47"/>
      <c r="J47" s="20"/>
      <c r="K47" s="46">
        <f t="shared" si="0"/>
      </c>
      <c r="L47" s="46"/>
      <c r="M47" s="6">
        <f t="shared" si="2"/>
      </c>
      <c r="N47" s="20"/>
      <c r="O47" s="8"/>
      <c r="P47" s="47"/>
      <c r="Q47" s="47"/>
      <c r="R47" s="48">
        <f t="shared" si="3"/>
      </c>
      <c r="S47" s="48"/>
      <c r="T47" s="49">
        <f t="shared" si="4"/>
      </c>
      <c r="U47" s="49"/>
    </row>
    <row r="48" spans="2:21" ht="13.5">
      <c r="B48" s="20">
        <v>40</v>
      </c>
      <c r="C48" s="46">
        <f t="shared" si="1"/>
      </c>
      <c r="D48" s="46"/>
      <c r="E48" s="20"/>
      <c r="F48" s="8"/>
      <c r="G48" s="20" t="s">
        <v>37</v>
      </c>
      <c r="H48" s="47"/>
      <c r="I48" s="47"/>
      <c r="J48" s="20"/>
      <c r="K48" s="46">
        <f t="shared" si="0"/>
      </c>
      <c r="L48" s="46"/>
      <c r="M48" s="6">
        <f t="shared" si="2"/>
      </c>
      <c r="N48" s="20"/>
      <c r="O48" s="8"/>
      <c r="P48" s="47"/>
      <c r="Q48" s="47"/>
      <c r="R48" s="48">
        <f t="shared" si="3"/>
      </c>
      <c r="S48" s="48"/>
      <c r="T48" s="49">
        <f t="shared" si="4"/>
      </c>
      <c r="U48" s="49"/>
    </row>
    <row r="49" spans="2:21" ht="13.5">
      <c r="B49" s="20">
        <v>41</v>
      </c>
      <c r="C49" s="46">
        <f t="shared" si="1"/>
      </c>
      <c r="D49" s="46"/>
      <c r="E49" s="20"/>
      <c r="F49" s="8"/>
      <c r="G49" s="20" t="s">
        <v>4</v>
      </c>
      <c r="H49" s="47"/>
      <c r="I49" s="47"/>
      <c r="J49" s="20"/>
      <c r="K49" s="46">
        <f t="shared" si="0"/>
      </c>
      <c r="L49" s="46"/>
      <c r="M49" s="6">
        <f t="shared" si="2"/>
      </c>
      <c r="N49" s="20"/>
      <c r="O49" s="8"/>
      <c r="P49" s="47"/>
      <c r="Q49" s="47"/>
      <c r="R49" s="48">
        <f t="shared" si="3"/>
      </c>
      <c r="S49" s="48"/>
      <c r="T49" s="49">
        <f t="shared" si="4"/>
      </c>
      <c r="U49" s="49"/>
    </row>
    <row r="50" spans="2:21" ht="13.5">
      <c r="B50" s="20">
        <v>42</v>
      </c>
      <c r="C50" s="46">
        <f t="shared" si="1"/>
      </c>
      <c r="D50" s="46"/>
      <c r="E50" s="20"/>
      <c r="F50" s="8"/>
      <c r="G50" s="20" t="s">
        <v>4</v>
      </c>
      <c r="H50" s="47"/>
      <c r="I50" s="47"/>
      <c r="J50" s="20"/>
      <c r="K50" s="46">
        <f t="shared" si="0"/>
      </c>
      <c r="L50" s="46"/>
      <c r="M50" s="6">
        <f t="shared" si="2"/>
      </c>
      <c r="N50" s="20"/>
      <c r="O50" s="8"/>
      <c r="P50" s="47"/>
      <c r="Q50" s="47"/>
      <c r="R50" s="48">
        <f t="shared" si="3"/>
      </c>
      <c r="S50" s="48"/>
      <c r="T50" s="49">
        <f t="shared" si="4"/>
      </c>
      <c r="U50" s="49"/>
    </row>
    <row r="51" spans="2:21" ht="13.5">
      <c r="B51" s="20">
        <v>43</v>
      </c>
      <c r="C51" s="46">
        <f t="shared" si="1"/>
      </c>
      <c r="D51" s="46"/>
      <c r="E51" s="20"/>
      <c r="F51" s="8"/>
      <c r="G51" s="20" t="s">
        <v>3</v>
      </c>
      <c r="H51" s="47"/>
      <c r="I51" s="47"/>
      <c r="J51" s="20"/>
      <c r="K51" s="46">
        <f t="shared" si="0"/>
      </c>
      <c r="L51" s="46"/>
      <c r="M51" s="6">
        <f t="shared" si="2"/>
      </c>
      <c r="N51" s="20"/>
      <c r="O51" s="8"/>
      <c r="P51" s="47"/>
      <c r="Q51" s="47"/>
      <c r="R51" s="48">
        <f t="shared" si="3"/>
      </c>
      <c r="S51" s="48"/>
      <c r="T51" s="49">
        <f t="shared" si="4"/>
      </c>
      <c r="U51" s="49"/>
    </row>
    <row r="52" spans="2:21" ht="13.5">
      <c r="B52" s="20">
        <v>44</v>
      </c>
      <c r="C52" s="46">
        <f t="shared" si="1"/>
      </c>
      <c r="D52" s="46"/>
      <c r="E52" s="20"/>
      <c r="F52" s="8"/>
      <c r="G52" s="20" t="s">
        <v>3</v>
      </c>
      <c r="H52" s="47"/>
      <c r="I52" s="47"/>
      <c r="J52" s="20"/>
      <c r="K52" s="46">
        <f t="shared" si="0"/>
      </c>
      <c r="L52" s="46"/>
      <c r="M52" s="6">
        <f t="shared" si="2"/>
      </c>
      <c r="N52" s="20"/>
      <c r="O52" s="8"/>
      <c r="P52" s="47"/>
      <c r="Q52" s="47"/>
      <c r="R52" s="48">
        <f t="shared" si="3"/>
      </c>
      <c r="S52" s="48"/>
      <c r="T52" s="49">
        <f t="shared" si="4"/>
      </c>
      <c r="U52" s="49"/>
    </row>
    <row r="53" spans="2:21" ht="13.5">
      <c r="B53" s="20">
        <v>45</v>
      </c>
      <c r="C53" s="46">
        <f t="shared" si="1"/>
      </c>
      <c r="D53" s="46"/>
      <c r="E53" s="20"/>
      <c r="F53" s="8"/>
      <c r="G53" s="20" t="s">
        <v>4</v>
      </c>
      <c r="H53" s="47"/>
      <c r="I53" s="47"/>
      <c r="J53" s="20"/>
      <c r="K53" s="46">
        <f t="shared" si="0"/>
      </c>
      <c r="L53" s="46"/>
      <c r="M53" s="6">
        <f t="shared" si="2"/>
      </c>
      <c r="N53" s="20"/>
      <c r="O53" s="8"/>
      <c r="P53" s="47"/>
      <c r="Q53" s="47"/>
      <c r="R53" s="48">
        <f t="shared" si="3"/>
      </c>
      <c r="S53" s="48"/>
      <c r="T53" s="49">
        <f t="shared" si="4"/>
      </c>
      <c r="U53" s="49"/>
    </row>
    <row r="54" spans="2:21" ht="13.5">
      <c r="B54" s="20">
        <v>46</v>
      </c>
      <c r="C54" s="46">
        <f t="shared" si="1"/>
      </c>
      <c r="D54" s="46"/>
      <c r="E54" s="20"/>
      <c r="F54" s="8"/>
      <c r="G54" s="20" t="s">
        <v>4</v>
      </c>
      <c r="H54" s="47"/>
      <c r="I54" s="47"/>
      <c r="J54" s="20"/>
      <c r="K54" s="46">
        <f t="shared" si="0"/>
      </c>
      <c r="L54" s="46"/>
      <c r="M54" s="6">
        <f t="shared" si="2"/>
      </c>
      <c r="N54" s="20"/>
      <c r="O54" s="8"/>
      <c r="P54" s="47"/>
      <c r="Q54" s="47"/>
      <c r="R54" s="48">
        <f t="shared" si="3"/>
      </c>
      <c r="S54" s="48"/>
      <c r="T54" s="49">
        <f t="shared" si="4"/>
      </c>
      <c r="U54" s="49"/>
    </row>
    <row r="55" spans="2:21" ht="13.5">
      <c r="B55" s="20">
        <v>47</v>
      </c>
      <c r="C55" s="46">
        <f t="shared" si="1"/>
      </c>
      <c r="D55" s="46"/>
      <c r="E55" s="20"/>
      <c r="F55" s="8"/>
      <c r="G55" s="20" t="s">
        <v>3</v>
      </c>
      <c r="H55" s="47"/>
      <c r="I55" s="47"/>
      <c r="J55" s="20"/>
      <c r="K55" s="46">
        <f t="shared" si="0"/>
      </c>
      <c r="L55" s="46"/>
      <c r="M55" s="6">
        <f t="shared" si="2"/>
      </c>
      <c r="N55" s="20"/>
      <c r="O55" s="8"/>
      <c r="P55" s="47"/>
      <c r="Q55" s="47"/>
      <c r="R55" s="48">
        <f t="shared" si="3"/>
      </c>
      <c r="S55" s="48"/>
      <c r="T55" s="49">
        <f t="shared" si="4"/>
      </c>
      <c r="U55" s="49"/>
    </row>
    <row r="56" spans="2:21" ht="13.5">
      <c r="B56" s="20">
        <v>48</v>
      </c>
      <c r="C56" s="46">
        <f t="shared" si="1"/>
      </c>
      <c r="D56" s="46"/>
      <c r="E56" s="20"/>
      <c r="F56" s="8"/>
      <c r="G56" s="20" t="s">
        <v>3</v>
      </c>
      <c r="H56" s="47"/>
      <c r="I56" s="47"/>
      <c r="J56" s="20"/>
      <c r="K56" s="46">
        <f t="shared" si="0"/>
      </c>
      <c r="L56" s="46"/>
      <c r="M56" s="6">
        <f t="shared" si="2"/>
      </c>
      <c r="N56" s="20"/>
      <c r="O56" s="8"/>
      <c r="P56" s="47"/>
      <c r="Q56" s="47"/>
      <c r="R56" s="48">
        <f t="shared" si="3"/>
      </c>
      <c r="S56" s="48"/>
      <c r="T56" s="49">
        <f t="shared" si="4"/>
      </c>
      <c r="U56" s="49"/>
    </row>
    <row r="57" spans="2:21" ht="13.5">
      <c r="B57" s="20">
        <v>49</v>
      </c>
      <c r="C57" s="46">
        <f t="shared" si="1"/>
      </c>
      <c r="D57" s="46"/>
      <c r="E57" s="20"/>
      <c r="F57" s="8"/>
      <c r="G57" s="20" t="s">
        <v>3</v>
      </c>
      <c r="H57" s="47"/>
      <c r="I57" s="47"/>
      <c r="J57" s="20"/>
      <c r="K57" s="46">
        <f t="shared" si="0"/>
      </c>
      <c r="L57" s="46"/>
      <c r="M57" s="6">
        <f t="shared" si="2"/>
      </c>
      <c r="N57" s="20"/>
      <c r="O57" s="8"/>
      <c r="P57" s="47"/>
      <c r="Q57" s="47"/>
      <c r="R57" s="48">
        <f t="shared" si="3"/>
      </c>
      <c r="S57" s="48"/>
      <c r="T57" s="49">
        <f t="shared" si="4"/>
      </c>
      <c r="U57" s="49"/>
    </row>
    <row r="58" spans="2:21" ht="13.5">
      <c r="B58" s="20">
        <v>50</v>
      </c>
      <c r="C58" s="46">
        <f t="shared" si="1"/>
      </c>
      <c r="D58" s="46"/>
      <c r="E58" s="20"/>
      <c r="F58" s="8"/>
      <c r="G58" s="20" t="s">
        <v>3</v>
      </c>
      <c r="H58" s="47"/>
      <c r="I58" s="47"/>
      <c r="J58" s="20"/>
      <c r="K58" s="46">
        <f t="shared" si="0"/>
      </c>
      <c r="L58" s="46"/>
      <c r="M58" s="6">
        <f t="shared" si="2"/>
      </c>
      <c r="N58" s="20"/>
      <c r="O58" s="8"/>
      <c r="P58" s="47"/>
      <c r="Q58" s="47"/>
      <c r="R58" s="48">
        <f t="shared" si="3"/>
      </c>
      <c r="S58" s="48"/>
      <c r="T58" s="49">
        <f t="shared" si="4"/>
      </c>
      <c r="U58" s="49"/>
    </row>
    <row r="59" spans="2:21" ht="13.5">
      <c r="B59" s="20">
        <v>51</v>
      </c>
      <c r="C59" s="46">
        <f t="shared" si="1"/>
      </c>
      <c r="D59" s="46"/>
      <c r="E59" s="20"/>
      <c r="F59" s="8"/>
      <c r="G59" s="20" t="s">
        <v>3</v>
      </c>
      <c r="H59" s="47"/>
      <c r="I59" s="47"/>
      <c r="J59" s="20"/>
      <c r="K59" s="46">
        <f t="shared" si="0"/>
      </c>
      <c r="L59" s="46"/>
      <c r="M59" s="6">
        <f t="shared" si="2"/>
      </c>
      <c r="N59" s="20"/>
      <c r="O59" s="8"/>
      <c r="P59" s="47"/>
      <c r="Q59" s="47"/>
      <c r="R59" s="48">
        <f t="shared" si="3"/>
      </c>
      <c r="S59" s="48"/>
      <c r="T59" s="49">
        <f t="shared" si="4"/>
      </c>
      <c r="U59" s="49"/>
    </row>
    <row r="60" spans="2:21" ht="13.5">
      <c r="B60" s="20">
        <v>52</v>
      </c>
      <c r="C60" s="46">
        <f t="shared" si="1"/>
      </c>
      <c r="D60" s="46"/>
      <c r="E60" s="20"/>
      <c r="F60" s="8"/>
      <c r="G60" s="20" t="s">
        <v>3</v>
      </c>
      <c r="H60" s="47"/>
      <c r="I60" s="47"/>
      <c r="J60" s="20"/>
      <c r="K60" s="46">
        <f t="shared" si="0"/>
      </c>
      <c r="L60" s="46"/>
      <c r="M60" s="6">
        <f t="shared" si="2"/>
      </c>
      <c r="N60" s="20"/>
      <c r="O60" s="8"/>
      <c r="P60" s="47"/>
      <c r="Q60" s="47"/>
      <c r="R60" s="48">
        <f t="shared" si="3"/>
      </c>
      <c r="S60" s="48"/>
      <c r="T60" s="49">
        <f t="shared" si="4"/>
      </c>
      <c r="U60" s="49"/>
    </row>
    <row r="61" spans="2:21" ht="13.5">
      <c r="B61" s="20">
        <v>53</v>
      </c>
      <c r="C61" s="46">
        <f t="shared" si="1"/>
      </c>
      <c r="D61" s="46"/>
      <c r="E61" s="20"/>
      <c r="F61" s="8"/>
      <c r="G61" s="20" t="s">
        <v>3</v>
      </c>
      <c r="H61" s="47"/>
      <c r="I61" s="47"/>
      <c r="J61" s="20"/>
      <c r="K61" s="46">
        <f t="shared" si="0"/>
      </c>
      <c r="L61" s="46"/>
      <c r="M61" s="6">
        <f t="shared" si="2"/>
      </c>
      <c r="N61" s="20"/>
      <c r="O61" s="8"/>
      <c r="P61" s="47"/>
      <c r="Q61" s="47"/>
      <c r="R61" s="48">
        <f t="shared" si="3"/>
      </c>
      <c r="S61" s="48"/>
      <c r="T61" s="49">
        <f t="shared" si="4"/>
      </c>
      <c r="U61" s="49"/>
    </row>
    <row r="62" spans="2:21" ht="13.5">
      <c r="B62" s="20">
        <v>54</v>
      </c>
      <c r="C62" s="46">
        <f t="shared" si="1"/>
      </c>
      <c r="D62" s="46"/>
      <c r="E62" s="20"/>
      <c r="F62" s="8"/>
      <c r="G62" s="20" t="s">
        <v>3</v>
      </c>
      <c r="H62" s="47"/>
      <c r="I62" s="47"/>
      <c r="J62" s="20"/>
      <c r="K62" s="46">
        <f t="shared" si="0"/>
      </c>
      <c r="L62" s="46"/>
      <c r="M62" s="6">
        <f t="shared" si="2"/>
      </c>
      <c r="N62" s="20"/>
      <c r="O62" s="8"/>
      <c r="P62" s="47"/>
      <c r="Q62" s="47"/>
      <c r="R62" s="48">
        <f t="shared" si="3"/>
      </c>
      <c r="S62" s="48"/>
      <c r="T62" s="49">
        <f t="shared" si="4"/>
      </c>
      <c r="U62" s="49"/>
    </row>
    <row r="63" spans="2:21" ht="13.5">
      <c r="B63" s="20">
        <v>55</v>
      </c>
      <c r="C63" s="46">
        <f t="shared" si="1"/>
      </c>
      <c r="D63" s="46"/>
      <c r="E63" s="20"/>
      <c r="F63" s="8"/>
      <c r="G63" s="20" t="s">
        <v>4</v>
      </c>
      <c r="H63" s="47"/>
      <c r="I63" s="47"/>
      <c r="J63" s="20"/>
      <c r="K63" s="46">
        <f t="shared" si="0"/>
      </c>
      <c r="L63" s="46"/>
      <c r="M63" s="6">
        <f t="shared" si="2"/>
      </c>
      <c r="N63" s="20"/>
      <c r="O63" s="8"/>
      <c r="P63" s="47"/>
      <c r="Q63" s="47"/>
      <c r="R63" s="48">
        <f t="shared" si="3"/>
      </c>
      <c r="S63" s="48"/>
      <c r="T63" s="49">
        <f t="shared" si="4"/>
      </c>
      <c r="U63" s="49"/>
    </row>
    <row r="64" spans="2:21" ht="13.5">
      <c r="B64" s="20">
        <v>56</v>
      </c>
      <c r="C64" s="46">
        <f t="shared" si="1"/>
      </c>
      <c r="D64" s="46"/>
      <c r="E64" s="20"/>
      <c r="F64" s="8"/>
      <c r="G64" s="20" t="s">
        <v>3</v>
      </c>
      <c r="H64" s="47"/>
      <c r="I64" s="47"/>
      <c r="J64" s="20"/>
      <c r="K64" s="46">
        <f t="shared" si="0"/>
      </c>
      <c r="L64" s="46"/>
      <c r="M64" s="6">
        <f t="shared" si="2"/>
      </c>
      <c r="N64" s="20"/>
      <c r="O64" s="8"/>
      <c r="P64" s="47"/>
      <c r="Q64" s="47"/>
      <c r="R64" s="48">
        <f t="shared" si="3"/>
      </c>
      <c r="S64" s="48"/>
      <c r="T64" s="49">
        <f t="shared" si="4"/>
      </c>
      <c r="U64" s="49"/>
    </row>
    <row r="65" spans="2:21" ht="13.5">
      <c r="B65" s="20">
        <v>57</v>
      </c>
      <c r="C65" s="46">
        <f t="shared" si="1"/>
      </c>
      <c r="D65" s="46"/>
      <c r="E65" s="20"/>
      <c r="F65" s="8"/>
      <c r="G65" s="20" t="s">
        <v>3</v>
      </c>
      <c r="H65" s="47"/>
      <c r="I65" s="47"/>
      <c r="J65" s="20"/>
      <c r="K65" s="46">
        <f t="shared" si="0"/>
      </c>
      <c r="L65" s="46"/>
      <c r="M65" s="6">
        <f t="shared" si="2"/>
      </c>
      <c r="N65" s="20"/>
      <c r="O65" s="8"/>
      <c r="P65" s="47"/>
      <c r="Q65" s="47"/>
      <c r="R65" s="48">
        <f t="shared" si="3"/>
      </c>
      <c r="S65" s="48"/>
      <c r="T65" s="49">
        <f t="shared" si="4"/>
      </c>
      <c r="U65" s="49"/>
    </row>
    <row r="66" spans="2:21" ht="13.5">
      <c r="B66" s="20">
        <v>58</v>
      </c>
      <c r="C66" s="46">
        <f t="shared" si="1"/>
      </c>
      <c r="D66" s="46"/>
      <c r="E66" s="20"/>
      <c r="F66" s="8"/>
      <c r="G66" s="20" t="s">
        <v>3</v>
      </c>
      <c r="H66" s="47"/>
      <c r="I66" s="47"/>
      <c r="J66" s="20"/>
      <c r="K66" s="46">
        <f t="shared" si="0"/>
      </c>
      <c r="L66" s="46"/>
      <c r="M66" s="6">
        <f t="shared" si="2"/>
      </c>
      <c r="N66" s="20"/>
      <c r="O66" s="8"/>
      <c r="P66" s="47"/>
      <c r="Q66" s="47"/>
      <c r="R66" s="48">
        <f t="shared" si="3"/>
      </c>
      <c r="S66" s="48"/>
      <c r="T66" s="49">
        <f t="shared" si="4"/>
      </c>
      <c r="U66" s="49"/>
    </row>
    <row r="67" spans="2:21" ht="13.5">
      <c r="B67" s="20">
        <v>59</v>
      </c>
      <c r="C67" s="46">
        <f t="shared" si="1"/>
      </c>
      <c r="D67" s="46"/>
      <c r="E67" s="20"/>
      <c r="F67" s="8"/>
      <c r="G67" s="20" t="s">
        <v>3</v>
      </c>
      <c r="H67" s="47"/>
      <c r="I67" s="47"/>
      <c r="J67" s="20"/>
      <c r="K67" s="46">
        <f t="shared" si="0"/>
      </c>
      <c r="L67" s="46"/>
      <c r="M67" s="6">
        <f t="shared" si="2"/>
      </c>
      <c r="N67" s="20"/>
      <c r="O67" s="8"/>
      <c r="P67" s="47"/>
      <c r="Q67" s="47"/>
      <c r="R67" s="48">
        <f t="shared" si="3"/>
      </c>
      <c r="S67" s="48"/>
      <c r="T67" s="49">
        <f t="shared" si="4"/>
      </c>
      <c r="U67" s="49"/>
    </row>
    <row r="68" spans="2:21" ht="13.5">
      <c r="B68" s="20">
        <v>60</v>
      </c>
      <c r="C68" s="46">
        <f t="shared" si="1"/>
      </c>
      <c r="D68" s="46"/>
      <c r="E68" s="20"/>
      <c r="F68" s="8"/>
      <c r="G68" s="20" t="s">
        <v>4</v>
      </c>
      <c r="H68" s="47"/>
      <c r="I68" s="47"/>
      <c r="J68" s="20"/>
      <c r="K68" s="46">
        <f t="shared" si="0"/>
      </c>
      <c r="L68" s="46"/>
      <c r="M68" s="6">
        <f t="shared" si="2"/>
      </c>
      <c r="N68" s="20"/>
      <c r="O68" s="8"/>
      <c r="P68" s="47"/>
      <c r="Q68" s="47"/>
      <c r="R68" s="48">
        <f t="shared" si="3"/>
      </c>
      <c r="S68" s="48"/>
      <c r="T68" s="49">
        <f t="shared" si="4"/>
      </c>
      <c r="U68" s="49"/>
    </row>
    <row r="69" spans="2:21" ht="13.5">
      <c r="B69" s="20">
        <v>61</v>
      </c>
      <c r="C69" s="46">
        <f t="shared" si="1"/>
      </c>
      <c r="D69" s="46"/>
      <c r="E69" s="20"/>
      <c r="F69" s="8"/>
      <c r="G69" s="20" t="s">
        <v>4</v>
      </c>
      <c r="H69" s="47"/>
      <c r="I69" s="47"/>
      <c r="J69" s="20"/>
      <c r="K69" s="46">
        <f t="shared" si="0"/>
      </c>
      <c r="L69" s="46"/>
      <c r="M69" s="6">
        <f t="shared" si="2"/>
      </c>
      <c r="N69" s="20"/>
      <c r="O69" s="8"/>
      <c r="P69" s="47"/>
      <c r="Q69" s="47"/>
      <c r="R69" s="48">
        <f t="shared" si="3"/>
      </c>
      <c r="S69" s="48"/>
      <c r="T69" s="49">
        <f t="shared" si="4"/>
      </c>
      <c r="U69" s="49"/>
    </row>
    <row r="70" spans="2:21" ht="13.5">
      <c r="B70" s="20">
        <v>62</v>
      </c>
      <c r="C70" s="46">
        <f t="shared" si="1"/>
      </c>
      <c r="D70" s="46"/>
      <c r="E70" s="20"/>
      <c r="F70" s="8"/>
      <c r="G70" s="20" t="s">
        <v>3</v>
      </c>
      <c r="H70" s="47"/>
      <c r="I70" s="47"/>
      <c r="J70" s="20"/>
      <c r="K70" s="46">
        <f t="shared" si="0"/>
      </c>
      <c r="L70" s="46"/>
      <c r="M70" s="6">
        <f t="shared" si="2"/>
      </c>
      <c r="N70" s="20"/>
      <c r="O70" s="8"/>
      <c r="P70" s="47"/>
      <c r="Q70" s="47"/>
      <c r="R70" s="48">
        <f t="shared" si="3"/>
      </c>
      <c r="S70" s="48"/>
      <c r="T70" s="49">
        <f t="shared" si="4"/>
      </c>
      <c r="U70" s="49"/>
    </row>
    <row r="71" spans="2:21" ht="13.5">
      <c r="B71" s="20">
        <v>63</v>
      </c>
      <c r="C71" s="46">
        <f t="shared" si="1"/>
      </c>
      <c r="D71" s="46"/>
      <c r="E71" s="20"/>
      <c r="F71" s="8"/>
      <c r="G71" s="20" t="s">
        <v>4</v>
      </c>
      <c r="H71" s="47"/>
      <c r="I71" s="47"/>
      <c r="J71" s="20"/>
      <c r="K71" s="46">
        <f t="shared" si="0"/>
      </c>
      <c r="L71" s="46"/>
      <c r="M71" s="6">
        <f t="shared" si="2"/>
      </c>
      <c r="N71" s="20"/>
      <c r="O71" s="8"/>
      <c r="P71" s="47"/>
      <c r="Q71" s="47"/>
      <c r="R71" s="48">
        <f t="shared" si="3"/>
      </c>
      <c r="S71" s="48"/>
      <c r="T71" s="49">
        <f t="shared" si="4"/>
      </c>
      <c r="U71" s="49"/>
    </row>
    <row r="72" spans="2:21" ht="13.5">
      <c r="B72" s="20">
        <v>64</v>
      </c>
      <c r="C72" s="46">
        <f t="shared" si="1"/>
      </c>
      <c r="D72" s="46"/>
      <c r="E72" s="20"/>
      <c r="F72" s="8"/>
      <c r="G72" s="20" t="s">
        <v>3</v>
      </c>
      <c r="H72" s="47"/>
      <c r="I72" s="47"/>
      <c r="J72" s="20"/>
      <c r="K72" s="46">
        <f t="shared" si="0"/>
      </c>
      <c r="L72" s="46"/>
      <c r="M72" s="6">
        <f t="shared" si="2"/>
      </c>
      <c r="N72" s="20"/>
      <c r="O72" s="8"/>
      <c r="P72" s="47"/>
      <c r="Q72" s="47"/>
      <c r="R72" s="48">
        <f t="shared" si="3"/>
      </c>
      <c r="S72" s="48"/>
      <c r="T72" s="49">
        <f t="shared" si="4"/>
      </c>
      <c r="U72" s="49"/>
    </row>
    <row r="73" spans="2:21" ht="13.5">
      <c r="B73" s="20">
        <v>65</v>
      </c>
      <c r="C73" s="46">
        <f t="shared" si="1"/>
      </c>
      <c r="D73" s="46"/>
      <c r="E73" s="20"/>
      <c r="F73" s="8"/>
      <c r="G73" s="20" t="s">
        <v>4</v>
      </c>
      <c r="H73" s="47"/>
      <c r="I73" s="47"/>
      <c r="J73" s="20"/>
      <c r="K73" s="46">
        <f aca="true" t="shared" si="5" ref="K73:K108">IF(F73="","",C73*0.03)</f>
      </c>
      <c r="L73" s="46"/>
      <c r="M73" s="6">
        <f t="shared" si="2"/>
      </c>
      <c r="N73" s="20"/>
      <c r="O73" s="8"/>
      <c r="P73" s="47"/>
      <c r="Q73" s="47"/>
      <c r="R73" s="48">
        <f t="shared" si="3"/>
      </c>
      <c r="S73" s="48"/>
      <c r="T73" s="49">
        <f t="shared" si="4"/>
      </c>
      <c r="U73" s="49"/>
    </row>
    <row r="74" spans="2:21" ht="13.5">
      <c r="B74" s="20">
        <v>66</v>
      </c>
      <c r="C74" s="46">
        <f aca="true" t="shared" si="6" ref="C74:C108">IF(R73="","",C73+R73)</f>
      </c>
      <c r="D74" s="46"/>
      <c r="E74" s="20"/>
      <c r="F74" s="8"/>
      <c r="G74" s="20" t="s">
        <v>4</v>
      </c>
      <c r="H74" s="47"/>
      <c r="I74" s="47"/>
      <c r="J74" s="20"/>
      <c r="K74" s="46">
        <f t="shared" si="5"/>
      </c>
      <c r="L74" s="46"/>
      <c r="M74" s="6">
        <f aca="true" t="shared" si="7" ref="M74:M108">IF(J74="","",(K74/J74)/1000)</f>
      </c>
      <c r="N74" s="20"/>
      <c r="O74" s="8"/>
      <c r="P74" s="47"/>
      <c r="Q74" s="47"/>
      <c r="R74" s="48">
        <f aca="true" t="shared" si="8" ref="R74:R108">IF(O74="","",(IF(G74="売",H74-P74,P74-H74))*M74*100000)</f>
      </c>
      <c r="S74" s="48"/>
      <c r="T74" s="49">
        <f aca="true" t="shared" si="9" ref="T74:T108">IF(O74="","",IF(R74&lt;0,J74*(-1),IF(G74="買",(P74-H74)*100,(H74-P74)*100)))</f>
      </c>
      <c r="U74" s="49"/>
    </row>
    <row r="75" spans="2:21" ht="13.5">
      <c r="B75" s="20">
        <v>67</v>
      </c>
      <c r="C75" s="46">
        <f t="shared" si="6"/>
      </c>
      <c r="D75" s="46"/>
      <c r="E75" s="20"/>
      <c r="F75" s="8"/>
      <c r="G75" s="20" t="s">
        <v>3</v>
      </c>
      <c r="H75" s="47"/>
      <c r="I75" s="47"/>
      <c r="J75" s="20"/>
      <c r="K75" s="46">
        <f t="shared" si="5"/>
      </c>
      <c r="L75" s="46"/>
      <c r="M75" s="6">
        <f t="shared" si="7"/>
      </c>
      <c r="N75" s="20"/>
      <c r="O75" s="8"/>
      <c r="P75" s="47"/>
      <c r="Q75" s="47"/>
      <c r="R75" s="48">
        <f t="shared" si="8"/>
      </c>
      <c r="S75" s="48"/>
      <c r="T75" s="49">
        <f t="shared" si="9"/>
      </c>
      <c r="U75" s="49"/>
    </row>
    <row r="76" spans="2:21" ht="13.5">
      <c r="B76" s="20">
        <v>68</v>
      </c>
      <c r="C76" s="46">
        <f t="shared" si="6"/>
      </c>
      <c r="D76" s="46"/>
      <c r="E76" s="20"/>
      <c r="F76" s="8"/>
      <c r="G76" s="20" t="s">
        <v>3</v>
      </c>
      <c r="H76" s="47"/>
      <c r="I76" s="47"/>
      <c r="J76" s="20"/>
      <c r="K76" s="46">
        <f t="shared" si="5"/>
      </c>
      <c r="L76" s="46"/>
      <c r="M76" s="6">
        <f t="shared" si="7"/>
      </c>
      <c r="N76" s="20"/>
      <c r="O76" s="8"/>
      <c r="P76" s="47"/>
      <c r="Q76" s="47"/>
      <c r="R76" s="48">
        <f t="shared" si="8"/>
      </c>
      <c r="S76" s="48"/>
      <c r="T76" s="49">
        <f t="shared" si="9"/>
      </c>
      <c r="U76" s="49"/>
    </row>
    <row r="77" spans="2:21" ht="13.5">
      <c r="B77" s="20">
        <v>69</v>
      </c>
      <c r="C77" s="46">
        <f t="shared" si="6"/>
      </c>
      <c r="D77" s="46"/>
      <c r="E77" s="20"/>
      <c r="F77" s="8"/>
      <c r="G77" s="20" t="s">
        <v>3</v>
      </c>
      <c r="H77" s="47"/>
      <c r="I77" s="47"/>
      <c r="J77" s="20"/>
      <c r="K77" s="46">
        <f t="shared" si="5"/>
      </c>
      <c r="L77" s="46"/>
      <c r="M77" s="6">
        <f t="shared" si="7"/>
      </c>
      <c r="N77" s="20"/>
      <c r="O77" s="8"/>
      <c r="P77" s="47"/>
      <c r="Q77" s="47"/>
      <c r="R77" s="48">
        <f t="shared" si="8"/>
      </c>
      <c r="S77" s="48"/>
      <c r="T77" s="49">
        <f t="shared" si="9"/>
      </c>
      <c r="U77" s="49"/>
    </row>
    <row r="78" spans="2:21" ht="13.5">
      <c r="B78" s="20">
        <v>70</v>
      </c>
      <c r="C78" s="46">
        <f t="shared" si="6"/>
      </c>
      <c r="D78" s="46"/>
      <c r="E78" s="20"/>
      <c r="F78" s="8"/>
      <c r="G78" s="20" t="s">
        <v>4</v>
      </c>
      <c r="H78" s="47"/>
      <c r="I78" s="47"/>
      <c r="J78" s="20"/>
      <c r="K78" s="46">
        <f t="shared" si="5"/>
      </c>
      <c r="L78" s="46"/>
      <c r="M78" s="6">
        <f t="shared" si="7"/>
      </c>
      <c r="N78" s="20"/>
      <c r="O78" s="8"/>
      <c r="P78" s="47"/>
      <c r="Q78" s="47"/>
      <c r="R78" s="48">
        <f t="shared" si="8"/>
      </c>
      <c r="S78" s="48"/>
      <c r="T78" s="49">
        <f t="shared" si="9"/>
      </c>
      <c r="U78" s="49"/>
    </row>
    <row r="79" spans="2:21" ht="13.5">
      <c r="B79" s="20">
        <v>71</v>
      </c>
      <c r="C79" s="46">
        <f t="shared" si="6"/>
      </c>
      <c r="D79" s="46"/>
      <c r="E79" s="20"/>
      <c r="F79" s="8"/>
      <c r="G79" s="20" t="s">
        <v>3</v>
      </c>
      <c r="H79" s="47"/>
      <c r="I79" s="47"/>
      <c r="J79" s="20"/>
      <c r="K79" s="46">
        <f t="shared" si="5"/>
      </c>
      <c r="L79" s="46"/>
      <c r="M79" s="6">
        <f t="shared" si="7"/>
      </c>
      <c r="N79" s="20"/>
      <c r="O79" s="8"/>
      <c r="P79" s="47"/>
      <c r="Q79" s="47"/>
      <c r="R79" s="48">
        <f t="shared" si="8"/>
      </c>
      <c r="S79" s="48"/>
      <c r="T79" s="49">
        <f t="shared" si="9"/>
      </c>
      <c r="U79" s="49"/>
    </row>
    <row r="80" spans="2:21" ht="13.5">
      <c r="B80" s="20">
        <v>72</v>
      </c>
      <c r="C80" s="46">
        <f t="shared" si="6"/>
      </c>
      <c r="D80" s="46"/>
      <c r="E80" s="20"/>
      <c r="F80" s="8"/>
      <c r="G80" s="20" t="s">
        <v>4</v>
      </c>
      <c r="H80" s="47"/>
      <c r="I80" s="47"/>
      <c r="J80" s="20"/>
      <c r="K80" s="46">
        <f t="shared" si="5"/>
      </c>
      <c r="L80" s="46"/>
      <c r="M80" s="6">
        <f t="shared" si="7"/>
      </c>
      <c r="N80" s="20"/>
      <c r="O80" s="8"/>
      <c r="P80" s="47"/>
      <c r="Q80" s="47"/>
      <c r="R80" s="48">
        <f t="shared" si="8"/>
      </c>
      <c r="S80" s="48"/>
      <c r="T80" s="49">
        <f t="shared" si="9"/>
      </c>
      <c r="U80" s="49"/>
    </row>
    <row r="81" spans="2:21" ht="13.5">
      <c r="B81" s="20">
        <v>73</v>
      </c>
      <c r="C81" s="46">
        <f t="shared" si="6"/>
      </c>
      <c r="D81" s="46"/>
      <c r="E81" s="20"/>
      <c r="F81" s="8"/>
      <c r="G81" s="20" t="s">
        <v>3</v>
      </c>
      <c r="H81" s="47"/>
      <c r="I81" s="47"/>
      <c r="J81" s="20"/>
      <c r="K81" s="46">
        <f t="shared" si="5"/>
      </c>
      <c r="L81" s="46"/>
      <c r="M81" s="6">
        <f t="shared" si="7"/>
      </c>
      <c r="N81" s="20"/>
      <c r="O81" s="8"/>
      <c r="P81" s="47"/>
      <c r="Q81" s="47"/>
      <c r="R81" s="48">
        <f t="shared" si="8"/>
      </c>
      <c r="S81" s="48"/>
      <c r="T81" s="49">
        <f t="shared" si="9"/>
      </c>
      <c r="U81" s="49"/>
    </row>
    <row r="82" spans="2:21" ht="13.5">
      <c r="B82" s="20">
        <v>74</v>
      </c>
      <c r="C82" s="46">
        <f t="shared" si="6"/>
      </c>
      <c r="D82" s="46"/>
      <c r="E82" s="20"/>
      <c r="F82" s="8"/>
      <c r="G82" s="20" t="s">
        <v>3</v>
      </c>
      <c r="H82" s="47"/>
      <c r="I82" s="47"/>
      <c r="J82" s="20"/>
      <c r="K82" s="46">
        <f t="shared" si="5"/>
      </c>
      <c r="L82" s="46"/>
      <c r="M82" s="6">
        <f t="shared" si="7"/>
      </c>
      <c r="N82" s="20"/>
      <c r="O82" s="8"/>
      <c r="P82" s="47"/>
      <c r="Q82" s="47"/>
      <c r="R82" s="48">
        <f t="shared" si="8"/>
      </c>
      <c r="S82" s="48"/>
      <c r="T82" s="49">
        <f t="shared" si="9"/>
      </c>
      <c r="U82" s="49"/>
    </row>
    <row r="83" spans="2:21" ht="13.5">
      <c r="B83" s="20">
        <v>75</v>
      </c>
      <c r="C83" s="46">
        <f t="shared" si="6"/>
      </c>
      <c r="D83" s="46"/>
      <c r="E83" s="20"/>
      <c r="F83" s="8"/>
      <c r="G83" s="20" t="s">
        <v>3</v>
      </c>
      <c r="H83" s="47"/>
      <c r="I83" s="47"/>
      <c r="J83" s="20"/>
      <c r="K83" s="46">
        <f t="shared" si="5"/>
      </c>
      <c r="L83" s="46"/>
      <c r="M83" s="6">
        <f t="shared" si="7"/>
      </c>
      <c r="N83" s="20"/>
      <c r="O83" s="8"/>
      <c r="P83" s="47"/>
      <c r="Q83" s="47"/>
      <c r="R83" s="48">
        <f t="shared" si="8"/>
      </c>
      <c r="S83" s="48"/>
      <c r="T83" s="49">
        <f t="shared" si="9"/>
      </c>
      <c r="U83" s="49"/>
    </row>
    <row r="84" spans="2:21" ht="13.5">
      <c r="B84" s="20">
        <v>76</v>
      </c>
      <c r="C84" s="46">
        <f t="shared" si="6"/>
      </c>
      <c r="D84" s="46"/>
      <c r="E84" s="20"/>
      <c r="F84" s="8"/>
      <c r="G84" s="20" t="s">
        <v>3</v>
      </c>
      <c r="H84" s="47"/>
      <c r="I84" s="47"/>
      <c r="J84" s="20"/>
      <c r="K84" s="46">
        <f t="shared" si="5"/>
      </c>
      <c r="L84" s="46"/>
      <c r="M84" s="6">
        <f t="shared" si="7"/>
      </c>
      <c r="N84" s="20"/>
      <c r="O84" s="8"/>
      <c r="P84" s="47"/>
      <c r="Q84" s="47"/>
      <c r="R84" s="48">
        <f t="shared" si="8"/>
      </c>
      <c r="S84" s="48"/>
      <c r="T84" s="49">
        <f t="shared" si="9"/>
      </c>
      <c r="U84" s="49"/>
    </row>
    <row r="85" spans="2:21" ht="13.5">
      <c r="B85" s="20">
        <v>77</v>
      </c>
      <c r="C85" s="46">
        <f t="shared" si="6"/>
      </c>
      <c r="D85" s="46"/>
      <c r="E85" s="20"/>
      <c r="F85" s="8"/>
      <c r="G85" s="20" t="s">
        <v>4</v>
      </c>
      <c r="H85" s="47"/>
      <c r="I85" s="47"/>
      <c r="J85" s="20"/>
      <c r="K85" s="46">
        <f t="shared" si="5"/>
      </c>
      <c r="L85" s="46"/>
      <c r="M85" s="6">
        <f t="shared" si="7"/>
      </c>
      <c r="N85" s="20"/>
      <c r="O85" s="8"/>
      <c r="P85" s="47"/>
      <c r="Q85" s="47"/>
      <c r="R85" s="48">
        <f t="shared" si="8"/>
      </c>
      <c r="S85" s="48"/>
      <c r="T85" s="49">
        <f t="shared" si="9"/>
      </c>
      <c r="U85" s="49"/>
    </row>
    <row r="86" spans="2:21" ht="13.5">
      <c r="B86" s="20">
        <v>78</v>
      </c>
      <c r="C86" s="46">
        <f t="shared" si="6"/>
      </c>
      <c r="D86" s="46"/>
      <c r="E86" s="20"/>
      <c r="F86" s="8"/>
      <c r="G86" s="20" t="s">
        <v>3</v>
      </c>
      <c r="H86" s="47"/>
      <c r="I86" s="47"/>
      <c r="J86" s="20"/>
      <c r="K86" s="46">
        <f t="shared" si="5"/>
      </c>
      <c r="L86" s="46"/>
      <c r="M86" s="6">
        <f t="shared" si="7"/>
      </c>
      <c r="N86" s="20"/>
      <c r="O86" s="8"/>
      <c r="P86" s="47"/>
      <c r="Q86" s="47"/>
      <c r="R86" s="48">
        <f t="shared" si="8"/>
      </c>
      <c r="S86" s="48"/>
      <c r="T86" s="49">
        <f t="shared" si="9"/>
      </c>
      <c r="U86" s="49"/>
    </row>
    <row r="87" spans="2:21" ht="13.5">
      <c r="B87" s="20">
        <v>79</v>
      </c>
      <c r="C87" s="46">
        <f t="shared" si="6"/>
      </c>
      <c r="D87" s="46"/>
      <c r="E87" s="20"/>
      <c r="F87" s="8"/>
      <c r="G87" s="20" t="s">
        <v>4</v>
      </c>
      <c r="H87" s="47"/>
      <c r="I87" s="47"/>
      <c r="J87" s="20"/>
      <c r="K87" s="46">
        <f t="shared" si="5"/>
      </c>
      <c r="L87" s="46"/>
      <c r="M87" s="6">
        <f t="shared" si="7"/>
      </c>
      <c r="N87" s="20"/>
      <c r="O87" s="8"/>
      <c r="P87" s="47"/>
      <c r="Q87" s="47"/>
      <c r="R87" s="48">
        <f t="shared" si="8"/>
      </c>
      <c r="S87" s="48"/>
      <c r="T87" s="49">
        <f t="shared" si="9"/>
      </c>
      <c r="U87" s="49"/>
    </row>
    <row r="88" spans="2:21" ht="13.5">
      <c r="B88" s="20">
        <v>80</v>
      </c>
      <c r="C88" s="46">
        <f t="shared" si="6"/>
      </c>
      <c r="D88" s="46"/>
      <c r="E88" s="20"/>
      <c r="F88" s="8"/>
      <c r="G88" s="20" t="s">
        <v>4</v>
      </c>
      <c r="H88" s="47"/>
      <c r="I88" s="47"/>
      <c r="J88" s="20"/>
      <c r="K88" s="46">
        <f t="shared" si="5"/>
      </c>
      <c r="L88" s="46"/>
      <c r="M88" s="6">
        <f t="shared" si="7"/>
      </c>
      <c r="N88" s="20"/>
      <c r="O88" s="8"/>
      <c r="P88" s="47"/>
      <c r="Q88" s="47"/>
      <c r="R88" s="48">
        <f t="shared" si="8"/>
      </c>
      <c r="S88" s="48"/>
      <c r="T88" s="49">
        <f t="shared" si="9"/>
      </c>
      <c r="U88" s="49"/>
    </row>
    <row r="89" spans="2:21" ht="13.5">
      <c r="B89" s="20">
        <v>81</v>
      </c>
      <c r="C89" s="46">
        <f t="shared" si="6"/>
      </c>
      <c r="D89" s="46"/>
      <c r="E89" s="20"/>
      <c r="F89" s="8"/>
      <c r="G89" s="20" t="s">
        <v>4</v>
      </c>
      <c r="H89" s="47"/>
      <c r="I89" s="47"/>
      <c r="J89" s="20"/>
      <c r="K89" s="46">
        <f t="shared" si="5"/>
      </c>
      <c r="L89" s="46"/>
      <c r="M89" s="6">
        <f t="shared" si="7"/>
      </c>
      <c r="N89" s="20"/>
      <c r="O89" s="8"/>
      <c r="P89" s="47"/>
      <c r="Q89" s="47"/>
      <c r="R89" s="48">
        <f t="shared" si="8"/>
      </c>
      <c r="S89" s="48"/>
      <c r="T89" s="49">
        <f t="shared" si="9"/>
      </c>
      <c r="U89" s="49"/>
    </row>
    <row r="90" spans="2:21" ht="13.5">
      <c r="B90" s="20">
        <v>82</v>
      </c>
      <c r="C90" s="46">
        <f t="shared" si="6"/>
      </c>
      <c r="D90" s="46"/>
      <c r="E90" s="20"/>
      <c r="F90" s="8"/>
      <c r="G90" s="20" t="s">
        <v>4</v>
      </c>
      <c r="H90" s="47"/>
      <c r="I90" s="47"/>
      <c r="J90" s="20"/>
      <c r="K90" s="46">
        <f t="shared" si="5"/>
      </c>
      <c r="L90" s="46"/>
      <c r="M90" s="6">
        <f t="shared" si="7"/>
      </c>
      <c r="N90" s="20"/>
      <c r="O90" s="8"/>
      <c r="P90" s="47"/>
      <c r="Q90" s="47"/>
      <c r="R90" s="48">
        <f t="shared" si="8"/>
      </c>
      <c r="S90" s="48"/>
      <c r="T90" s="49">
        <f t="shared" si="9"/>
      </c>
      <c r="U90" s="49"/>
    </row>
    <row r="91" spans="2:21" ht="13.5">
      <c r="B91" s="20">
        <v>83</v>
      </c>
      <c r="C91" s="46">
        <f t="shared" si="6"/>
      </c>
      <c r="D91" s="46"/>
      <c r="E91" s="20"/>
      <c r="F91" s="8"/>
      <c r="G91" s="20" t="s">
        <v>4</v>
      </c>
      <c r="H91" s="47"/>
      <c r="I91" s="47"/>
      <c r="J91" s="20"/>
      <c r="K91" s="46">
        <f t="shared" si="5"/>
      </c>
      <c r="L91" s="46"/>
      <c r="M91" s="6">
        <f t="shared" si="7"/>
      </c>
      <c r="N91" s="20"/>
      <c r="O91" s="8"/>
      <c r="P91" s="47"/>
      <c r="Q91" s="47"/>
      <c r="R91" s="48">
        <f t="shared" si="8"/>
      </c>
      <c r="S91" s="48"/>
      <c r="T91" s="49">
        <f t="shared" si="9"/>
      </c>
      <c r="U91" s="49"/>
    </row>
    <row r="92" spans="2:21" ht="13.5">
      <c r="B92" s="20">
        <v>84</v>
      </c>
      <c r="C92" s="46">
        <f t="shared" si="6"/>
      </c>
      <c r="D92" s="46"/>
      <c r="E92" s="20"/>
      <c r="F92" s="8"/>
      <c r="G92" s="20" t="s">
        <v>3</v>
      </c>
      <c r="H92" s="47"/>
      <c r="I92" s="47"/>
      <c r="J92" s="20"/>
      <c r="K92" s="46">
        <f t="shared" si="5"/>
      </c>
      <c r="L92" s="46"/>
      <c r="M92" s="6">
        <f t="shared" si="7"/>
      </c>
      <c r="N92" s="20"/>
      <c r="O92" s="8"/>
      <c r="P92" s="47"/>
      <c r="Q92" s="47"/>
      <c r="R92" s="48">
        <f t="shared" si="8"/>
      </c>
      <c r="S92" s="48"/>
      <c r="T92" s="49">
        <f t="shared" si="9"/>
      </c>
      <c r="U92" s="49"/>
    </row>
    <row r="93" spans="2:21" ht="13.5">
      <c r="B93" s="20">
        <v>85</v>
      </c>
      <c r="C93" s="46">
        <f t="shared" si="6"/>
      </c>
      <c r="D93" s="46"/>
      <c r="E93" s="20"/>
      <c r="F93" s="8"/>
      <c r="G93" s="20" t="s">
        <v>4</v>
      </c>
      <c r="H93" s="47"/>
      <c r="I93" s="47"/>
      <c r="J93" s="20"/>
      <c r="K93" s="46">
        <f t="shared" si="5"/>
      </c>
      <c r="L93" s="46"/>
      <c r="M93" s="6">
        <f t="shared" si="7"/>
      </c>
      <c r="N93" s="20"/>
      <c r="O93" s="8"/>
      <c r="P93" s="47"/>
      <c r="Q93" s="47"/>
      <c r="R93" s="48">
        <f t="shared" si="8"/>
      </c>
      <c r="S93" s="48"/>
      <c r="T93" s="49">
        <f t="shared" si="9"/>
      </c>
      <c r="U93" s="49"/>
    </row>
    <row r="94" spans="2:21" ht="13.5">
      <c r="B94" s="20">
        <v>86</v>
      </c>
      <c r="C94" s="46">
        <f t="shared" si="6"/>
      </c>
      <c r="D94" s="46"/>
      <c r="E94" s="20"/>
      <c r="F94" s="8"/>
      <c r="G94" s="20" t="s">
        <v>3</v>
      </c>
      <c r="H94" s="47"/>
      <c r="I94" s="47"/>
      <c r="J94" s="20"/>
      <c r="K94" s="46">
        <f t="shared" si="5"/>
      </c>
      <c r="L94" s="46"/>
      <c r="M94" s="6">
        <f t="shared" si="7"/>
      </c>
      <c r="N94" s="20"/>
      <c r="O94" s="8"/>
      <c r="P94" s="47"/>
      <c r="Q94" s="47"/>
      <c r="R94" s="48">
        <f t="shared" si="8"/>
      </c>
      <c r="S94" s="48"/>
      <c r="T94" s="49">
        <f t="shared" si="9"/>
      </c>
      <c r="U94" s="49"/>
    </row>
    <row r="95" spans="2:21" ht="13.5">
      <c r="B95" s="20">
        <v>87</v>
      </c>
      <c r="C95" s="46">
        <f t="shared" si="6"/>
      </c>
      <c r="D95" s="46"/>
      <c r="E95" s="20"/>
      <c r="F95" s="8"/>
      <c r="G95" s="20" t="s">
        <v>4</v>
      </c>
      <c r="H95" s="47"/>
      <c r="I95" s="47"/>
      <c r="J95" s="20"/>
      <c r="K95" s="46">
        <f t="shared" si="5"/>
      </c>
      <c r="L95" s="46"/>
      <c r="M95" s="6">
        <f t="shared" si="7"/>
      </c>
      <c r="N95" s="20"/>
      <c r="O95" s="8"/>
      <c r="P95" s="47"/>
      <c r="Q95" s="47"/>
      <c r="R95" s="48">
        <f t="shared" si="8"/>
      </c>
      <c r="S95" s="48"/>
      <c r="T95" s="49">
        <f t="shared" si="9"/>
      </c>
      <c r="U95" s="49"/>
    </row>
    <row r="96" spans="2:21" ht="13.5">
      <c r="B96" s="20">
        <v>88</v>
      </c>
      <c r="C96" s="46">
        <f t="shared" si="6"/>
      </c>
      <c r="D96" s="46"/>
      <c r="E96" s="20"/>
      <c r="F96" s="8"/>
      <c r="G96" s="20" t="s">
        <v>3</v>
      </c>
      <c r="H96" s="47"/>
      <c r="I96" s="47"/>
      <c r="J96" s="20"/>
      <c r="K96" s="46">
        <f t="shared" si="5"/>
      </c>
      <c r="L96" s="46"/>
      <c r="M96" s="6">
        <f t="shared" si="7"/>
      </c>
      <c r="N96" s="20"/>
      <c r="O96" s="8"/>
      <c r="P96" s="47"/>
      <c r="Q96" s="47"/>
      <c r="R96" s="48">
        <f t="shared" si="8"/>
      </c>
      <c r="S96" s="48"/>
      <c r="T96" s="49">
        <f t="shared" si="9"/>
      </c>
      <c r="U96" s="49"/>
    </row>
    <row r="97" spans="2:21" ht="13.5">
      <c r="B97" s="20">
        <v>89</v>
      </c>
      <c r="C97" s="46">
        <f t="shared" si="6"/>
      </c>
      <c r="D97" s="46"/>
      <c r="E97" s="20"/>
      <c r="F97" s="8"/>
      <c r="G97" s="20" t="s">
        <v>4</v>
      </c>
      <c r="H97" s="47"/>
      <c r="I97" s="47"/>
      <c r="J97" s="20"/>
      <c r="K97" s="46">
        <f t="shared" si="5"/>
      </c>
      <c r="L97" s="46"/>
      <c r="M97" s="6">
        <f t="shared" si="7"/>
      </c>
      <c r="N97" s="20"/>
      <c r="O97" s="8"/>
      <c r="P97" s="47"/>
      <c r="Q97" s="47"/>
      <c r="R97" s="48">
        <f t="shared" si="8"/>
      </c>
      <c r="S97" s="48"/>
      <c r="T97" s="49">
        <f t="shared" si="9"/>
      </c>
      <c r="U97" s="49"/>
    </row>
    <row r="98" spans="2:21" ht="13.5">
      <c r="B98" s="20">
        <v>90</v>
      </c>
      <c r="C98" s="46">
        <f t="shared" si="6"/>
      </c>
      <c r="D98" s="46"/>
      <c r="E98" s="20"/>
      <c r="F98" s="8"/>
      <c r="G98" s="20" t="s">
        <v>3</v>
      </c>
      <c r="H98" s="47"/>
      <c r="I98" s="47"/>
      <c r="J98" s="20"/>
      <c r="K98" s="46">
        <f t="shared" si="5"/>
      </c>
      <c r="L98" s="46"/>
      <c r="M98" s="6">
        <f t="shared" si="7"/>
      </c>
      <c r="N98" s="20"/>
      <c r="O98" s="8"/>
      <c r="P98" s="47"/>
      <c r="Q98" s="47"/>
      <c r="R98" s="48">
        <f t="shared" si="8"/>
      </c>
      <c r="S98" s="48"/>
      <c r="T98" s="49">
        <f t="shared" si="9"/>
      </c>
      <c r="U98" s="49"/>
    </row>
    <row r="99" spans="2:21" ht="13.5">
      <c r="B99" s="20">
        <v>91</v>
      </c>
      <c r="C99" s="46">
        <f t="shared" si="6"/>
      </c>
      <c r="D99" s="46"/>
      <c r="E99" s="20"/>
      <c r="F99" s="8"/>
      <c r="G99" s="20" t="s">
        <v>4</v>
      </c>
      <c r="H99" s="47"/>
      <c r="I99" s="47"/>
      <c r="J99" s="20"/>
      <c r="K99" s="46">
        <f t="shared" si="5"/>
      </c>
      <c r="L99" s="46"/>
      <c r="M99" s="6">
        <f t="shared" si="7"/>
      </c>
      <c r="N99" s="20"/>
      <c r="O99" s="8"/>
      <c r="P99" s="47"/>
      <c r="Q99" s="47"/>
      <c r="R99" s="48">
        <f t="shared" si="8"/>
      </c>
      <c r="S99" s="48"/>
      <c r="T99" s="49">
        <f t="shared" si="9"/>
      </c>
      <c r="U99" s="49"/>
    </row>
    <row r="100" spans="2:21" ht="13.5">
      <c r="B100" s="20">
        <v>92</v>
      </c>
      <c r="C100" s="46">
        <f t="shared" si="6"/>
      </c>
      <c r="D100" s="46"/>
      <c r="E100" s="20"/>
      <c r="F100" s="8"/>
      <c r="G100" s="20" t="s">
        <v>4</v>
      </c>
      <c r="H100" s="47"/>
      <c r="I100" s="47"/>
      <c r="J100" s="20"/>
      <c r="K100" s="46">
        <f t="shared" si="5"/>
      </c>
      <c r="L100" s="46"/>
      <c r="M100" s="6">
        <f t="shared" si="7"/>
      </c>
      <c r="N100" s="20"/>
      <c r="O100" s="8"/>
      <c r="P100" s="47"/>
      <c r="Q100" s="47"/>
      <c r="R100" s="48">
        <f t="shared" si="8"/>
      </c>
      <c r="S100" s="48"/>
      <c r="T100" s="49">
        <f t="shared" si="9"/>
      </c>
      <c r="U100" s="49"/>
    </row>
    <row r="101" spans="2:21" ht="13.5">
      <c r="B101" s="20">
        <v>93</v>
      </c>
      <c r="C101" s="46">
        <f t="shared" si="6"/>
      </c>
      <c r="D101" s="46"/>
      <c r="E101" s="20"/>
      <c r="F101" s="8"/>
      <c r="G101" s="20" t="s">
        <v>3</v>
      </c>
      <c r="H101" s="47"/>
      <c r="I101" s="47"/>
      <c r="J101" s="20"/>
      <c r="K101" s="46">
        <f t="shared" si="5"/>
      </c>
      <c r="L101" s="46"/>
      <c r="M101" s="6">
        <f t="shared" si="7"/>
      </c>
      <c r="N101" s="20"/>
      <c r="O101" s="8"/>
      <c r="P101" s="47"/>
      <c r="Q101" s="47"/>
      <c r="R101" s="48">
        <f t="shared" si="8"/>
      </c>
      <c r="S101" s="48"/>
      <c r="T101" s="49">
        <f t="shared" si="9"/>
      </c>
      <c r="U101" s="49"/>
    </row>
    <row r="102" spans="2:21" ht="13.5">
      <c r="B102" s="20">
        <v>94</v>
      </c>
      <c r="C102" s="46">
        <f t="shared" si="6"/>
      </c>
      <c r="D102" s="46"/>
      <c r="E102" s="20"/>
      <c r="F102" s="8"/>
      <c r="G102" s="20" t="s">
        <v>3</v>
      </c>
      <c r="H102" s="47"/>
      <c r="I102" s="47"/>
      <c r="J102" s="20"/>
      <c r="K102" s="46">
        <f t="shared" si="5"/>
      </c>
      <c r="L102" s="46"/>
      <c r="M102" s="6">
        <f t="shared" si="7"/>
      </c>
      <c r="N102" s="20"/>
      <c r="O102" s="8"/>
      <c r="P102" s="47"/>
      <c r="Q102" s="47"/>
      <c r="R102" s="48">
        <f t="shared" si="8"/>
      </c>
      <c r="S102" s="48"/>
      <c r="T102" s="49">
        <f t="shared" si="9"/>
      </c>
      <c r="U102" s="49"/>
    </row>
    <row r="103" spans="2:21" ht="13.5">
      <c r="B103" s="20">
        <v>95</v>
      </c>
      <c r="C103" s="46">
        <f t="shared" si="6"/>
      </c>
      <c r="D103" s="46"/>
      <c r="E103" s="20"/>
      <c r="F103" s="8"/>
      <c r="G103" s="20" t="s">
        <v>3</v>
      </c>
      <c r="H103" s="47"/>
      <c r="I103" s="47"/>
      <c r="J103" s="20"/>
      <c r="K103" s="46">
        <f t="shared" si="5"/>
      </c>
      <c r="L103" s="46"/>
      <c r="M103" s="6">
        <f t="shared" si="7"/>
      </c>
      <c r="N103" s="20"/>
      <c r="O103" s="8"/>
      <c r="P103" s="47"/>
      <c r="Q103" s="47"/>
      <c r="R103" s="48">
        <f t="shared" si="8"/>
      </c>
      <c r="S103" s="48"/>
      <c r="T103" s="49">
        <f t="shared" si="9"/>
      </c>
      <c r="U103" s="49"/>
    </row>
    <row r="104" spans="2:21" ht="13.5">
      <c r="B104" s="20">
        <v>96</v>
      </c>
      <c r="C104" s="46">
        <f t="shared" si="6"/>
      </c>
      <c r="D104" s="46"/>
      <c r="E104" s="20"/>
      <c r="F104" s="8"/>
      <c r="G104" s="20" t="s">
        <v>4</v>
      </c>
      <c r="H104" s="47"/>
      <c r="I104" s="47"/>
      <c r="J104" s="20"/>
      <c r="K104" s="46">
        <f t="shared" si="5"/>
      </c>
      <c r="L104" s="46"/>
      <c r="M104" s="6">
        <f t="shared" si="7"/>
      </c>
      <c r="N104" s="20"/>
      <c r="O104" s="8"/>
      <c r="P104" s="47"/>
      <c r="Q104" s="47"/>
      <c r="R104" s="48">
        <f t="shared" si="8"/>
      </c>
      <c r="S104" s="48"/>
      <c r="T104" s="49">
        <f t="shared" si="9"/>
      </c>
      <c r="U104" s="49"/>
    </row>
    <row r="105" spans="2:21" ht="13.5">
      <c r="B105" s="20">
        <v>97</v>
      </c>
      <c r="C105" s="46">
        <f t="shared" si="6"/>
      </c>
      <c r="D105" s="46"/>
      <c r="E105" s="20"/>
      <c r="F105" s="8"/>
      <c r="G105" s="20" t="s">
        <v>3</v>
      </c>
      <c r="H105" s="47"/>
      <c r="I105" s="47"/>
      <c r="J105" s="20"/>
      <c r="K105" s="46">
        <f t="shared" si="5"/>
      </c>
      <c r="L105" s="46"/>
      <c r="M105" s="6">
        <f t="shared" si="7"/>
      </c>
      <c r="N105" s="20"/>
      <c r="O105" s="8"/>
      <c r="P105" s="47"/>
      <c r="Q105" s="47"/>
      <c r="R105" s="48">
        <f t="shared" si="8"/>
      </c>
      <c r="S105" s="48"/>
      <c r="T105" s="49">
        <f t="shared" si="9"/>
      </c>
      <c r="U105" s="49"/>
    </row>
    <row r="106" spans="2:21" ht="13.5">
      <c r="B106" s="20">
        <v>98</v>
      </c>
      <c r="C106" s="46">
        <f t="shared" si="6"/>
      </c>
      <c r="D106" s="46"/>
      <c r="E106" s="20"/>
      <c r="F106" s="8"/>
      <c r="G106" s="20" t="s">
        <v>4</v>
      </c>
      <c r="H106" s="47"/>
      <c r="I106" s="47"/>
      <c r="J106" s="20"/>
      <c r="K106" s="46">
        <f t="shared" si="5"/>
      </c>
      <c r="L106" s="46"/>
      <c r="M106" s="6">
        <f t="shared" si="7"/>
      </c>
      <c r="N106" s="20"/>
      <c r="O106" s="8"/>
      <c r="P106" s="47"/>
      <c r="Q106" s="47"/>
      <c r="R106" s="48">
        <f t="shared" si="8"/>
      </c>
      <c r="S106" s="48"/>
      <c r="T106" s="49">
        <f t="shared" si="9"/>
      </c>
      <c r="U106" s="49"/>
    </row>
    <row r="107" spans="2:21" ht="13.5">
      <c r="B107" s="20">
        <v>99</v>
      </c>
      <c r="C107" s="46">
        <f t="shared" si="6"/>
      </c>
      <c r="D107" s="46"/>
      <c r="E107" s="20"/>
      <c r="F107" s="8"/>
      <c r="G107" s="20" t="s">
        <v>4</v>
      </c>
      <c r="H107" s="47"/>
      <c r="I107" s="47"/>
      <c r="J107" s="20"/>
      <c r="K107" s="46">
        <f t="shared" si="5"/>
      </c>
      <c r="L107" s="46"/>
      <c r="M107" s="6">
        <f t="shared" si="7"/>
      </c>
      <c r="N107" s="20"/>
      <c r="O107" s="8"/>
      <c r="P107" s="47"/>
      <c r="Q107" s="47"/>
      <c r="R107" s="48">
        <f t="shared" si="8"/>
      </c>
      <c r="S107" s="48"/>
      <c r="T107" s="49">
        <f t="shared" si="9"/>
      </c>
      <c r="U107" s="49"/>
    </row>
    <row r="108" spans="2:21" ht="13.5">
      <c r="B108" s="20">
        <v>100</v>
      </c>
      <c r="C108" s="46">
        <f t="shared" si="6"/>
      </c>
      <c r="D108" s="46"/>
      <c r="E108" s="20"/>
      <c r="F108" s="8"/>
      <c r="G108" s="20" t="s">
        <v>3</v>
      </c>
      <c r="H108" s="47"/>
      <c r="I108" s="47"/>
      <c r="J108" s="20"/>
      <c r="K108" s="46">
        <f t="shared" si="5"/>
      </c>
      <c r="L108" s="46"/>
      <c r="M108" s="6">
        <f t="shared" si="7"/>
      </c>
      <c r="N108" s="20"/>
      <c r="O108" s="8"/>
      <c r="P108" s="47"/>
      <c r="Q108" s="47"/>
      <c r="R108" s="48">
        <f t="shared" si="8"/>
      </c>
      <c r="S108" s="48"/>
      <c r="T108" s="49">
        <f t="shared" si="9"/>
      </c>
      <c r="U108" s="4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32" operator="equal" stopIfTrue="1">
      <formula>"買"</formula>
    </cfRule>
    <cfRule type="cellIs" priority="2"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5" dxfId="32" operator="equal" stopIfTrue="1">
      <formula>"買"</formula>
    </cfRule>
    <cfRule type="cellIs" priority="6" dxfId="33" operator="equal" stopIfTrue="1">
      <formula>"売"</formula>
    </cfRule>
  </conditionalFormatting>
  <conditionalFormatting sqref="G13">
    <cfRule type="cellIs" priority="3" dxfId="32" operator="equal" stopIfTrue="1">
      <formula>"買"</formula>
    </cfRule>
    <cfRule type="cellIs" priority="4"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nac</cp:lastModifiedBy>
  <cp:lastPrinted>2015-07-15T10:17:15Z</cp:lastPrinted>
  <dcterms:created xsi:type="dcterms:W3CDTF">2013-10-09T23:04:08Z</dcterms:created>
  <dcterms:modified xsi:type="dcterms:W3CDTF">2016-04-11T04:51:31Z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